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2120" windowHeight="9120" activeTab="4"/>
  </bookViews>
  <sheets>
    <sheet name="cbtt" sheetId="1" r:id="rId1"/>
    <sheet name="giai trinh" sheetId="2" r:id="rId2"/>
    <sheet name="CDKT" sheetId="3" r:id="rId3"/>
    <sheet name="KQKD " sheetId="4" r:id="rId4"/>
    <sheet name="LCTT" sheetId="5" r:id="rId5"/>
    <sheet name="Sheet2" sheetId="6" r:id="rId6"/>
    <sheet name="Sheet3" sheetId="7" r:id="rId7"/>
  </sheets>
  <definedNames>
    <definedName name="_xlnm.Print_Titles" localSheetId="2">'CDKT'!$8:$9</definedName>
    <definedName name="_xlnm.Print_Titles" localSheetId="3">'KQKD '!$6:$8</definedName>
    <definedName name="_xlnm.Print_Titles" localSheetId="4">'LCTT'!$7:$9</definedName>
  </definedNames>
  <calcPr fullCalcOnLoad="1"/>
</workbook>
</file>

<file path=xl/sharedStrings.xml><?xml version="1.0" encoding="utf-8"?>
<sst xmlns="http://schemas.openxmlformats.org/spreadsheetml/2006/main" count="358" uniqueCount="270">
  <si>
    <t>ChØ tiªu</t>
  </si>
  <si>
    <t xml:space="preserve">1. Doanh thu b¸n hµng, cung cÊp dÞch vô                         </t>
  </si>
  <si>
    <t>VI.25</t>
  </si>
  <si>
    <t xml:space="preserve">2. C¸c kho¶n gi¶m trõ                                           </t>
  </si>
  <si>
    <t xml:space="preserve">3. Doanh thu thuÇn BH vµ c/c dÞch vô (10=01-02)                 </t>
  </si>
  <si>
    <t xml:space="preserve">4. Gi¸ vèn hµng b¸n                                             </t>
  </si>
  <si>
    <t>VI.27</t>
  </si>
  <si>
    <t xml:space="preserve">5. Lîi nhuËn gép BH vµ c/c dÞch vô (20=10-11)                   </t>
  </si>
  <si>
    <t xml:space="preserve">6. Doanh thu ho¹t ®éng tµi chÝnh                                </t>
  </si>
  <si>
    <t>VI.26</t>
  </si>
  <si>
    <t xml:space="preserve">7. Chi phÝ tµi chÝnh                                            </t>
  </si>
  <si>
    <t>VI.28</t>
  </si>
  <si>
    <t xml:space="preserve"> - Trong ®ã: L·i vay ph¶i tr¶                                   </t>
  </si>
  <si>
    <t xml:space="preserve">8. Chi phÝ b¸n hµng                                             </t>
  </si>
  <si>
    <t xml:space="preserve">9. Chi phÝ qu¶n lý doanh nghiÖp                                 </t>
  </si>
  <si>
    <t xml:space="preserve">10. Lîi nhuËn thuÇn {30=20+(21-22)-(24+25)}                     </t>
  </si>
  <si>
    <t xml:space="preserve">11. Thu nhËp kh¸c                                               </t>
  </si>
  <si>
    <t xml:space="preserve">12. Chi phÝ kh¸c                                                </t>
  </si>
  <si>
    <t xml:space="preserve">13. Lîi nhuËn kh¸c (40 = 31 - 32)                               </t>
  </si>
  <si>
    <t xml:space="preserve">14. Tæng lîi nhuËn kÕ to¸n tr­íc thuÕ (50=30+40)                </t>
  </si>
  <si>
    <t xml:space="preserve">15. Chi phÝ thuÕ TNDN hiÖn hµnh                                 </t>
  </si>
  <si>
    <t>VI.30</t>
  </si>
  <si>
    <t xml:space="preserve">16. chi phÝ thuÕ TNDN ho·n l¹i                                  </t>
  </si>
  <si>
    <t xml:space="preserve">17. Lîi nhuËn sau thuÕ thu nhËp doanh nghiÖp (60=50-51-51)      </t>
  </si>
  <si>
    <t xml:space="preserve">18. L·i c¬ b¶n trªn cæ phiÕu (*)                                </t>
  </si>
  <si>
    <t>Tæng c«ng ty c«ng nghiÖp Xi M¨ng ViÖt Nam</t>
  </si>
  <si>
    <t>ThuyÕt
  minh</t>
  </si>
  <si>
    <t>M·
 sè</t>
  </si>
  <si>
    <t xml:space="preserve">      kÕ to¸n tr­ëng</t>
  </si>
  <si>
    <t>gi¸m ®èc</t>
  </si>
  <si>
    <r>
      <t xml:space="preserve">           </t>
    </r>
    <r>
      <rPr>
        <i/>
        <sz val="11"/>
        <rFont val=".VnTime"/>
        <family val="2"/>
      </rPr>
      <t>Hoµng Kim YÕn</t>
    </r>
  </si>
  <si>
    <t>M· sè</t>
  </si>
  <si>
    <t xml:space="preserve">I. L­u chuyÓn tiÒn tõ ho¹t ®éng SX-KD                           </t>
  </si>
  <si>
    <t xml:space="preserve">        </t>
  </si>
  <si>
    <t xml:space="preserve">          </t>
  </si>
  <si>
    <t xml:space="preserve">  1. TiÒn thu b¸n hµng, cung cÊp dÞch vô vµ doanh thu kh¸c      </t>
  </si>
  <si>
    <t xml:space="preserve">  2. TiÒn chi tr¶ cho ng­êi cung cÊp hµng ho¸ vµ dÞch vô        </t>
  </si>
  <si>
    <t xml:space="preserve">  3. TiÒn chi tr¶ cho ng­êi lao ®éng                            </t>
  </si>
  <si>
    <t xml:space="preserve">  4. TiÒn chi tr¶ l·i vay                                       </t>
  </si>
  <si>
    <t xml:space="preserve">  5. TiÒn chi nép thuÕ thu nhËp doanh nghiÖp                    </t>
  </si>
  <si>
    <t xml:space="preserve">  6. TiÒn thu kh¸c tõ ho¹t ®éng kinh doanh                      </t>
  </si>
  <si>
    <t xml:space="preserve">  7. TiÒn chi kh¸c cho ho¹t ®éng kinh doanh                     </t>
  </si>
  <si>
    <t xml:space="preserve"> L­u chuyÓn tiÒn thuÇn tõ ho¹t ®éng SX-KD                       </t>
  </si>
  <si>
    <t xml:space="preserve">                                                                </t>
  </si>
  <si>
    <t xml:space="preserve">II. L­u chuyÓn tiÒn tõ ho¹t ®éng ®Çu t­                         </t>
  </si>
  <si>
    <t xml:space="preserve"> 1. TiÒn chi ®Ó mua s¾m, x©y dùng TSC§ vµ c¸c TS dµi h¹n kh¸c   </t>
  </si>
  <si>
    <t xml:space="preserve"> 2. TiÒn thu tõ thanh lý, nh­îng b¸n TSC§ vµ TS dµi h¹n kh¸c    </t>
  </si>
  <si>
    <t xml:space="preserve"> 3. TiÒn chi cho vay, mua c¸c c«ng cô nî cña c¸c ®¬n vÞ kh¸c    </t>
  </si>
  <si>
    <t xml:space="preserve"> 4. TiÒn thu håi cho vay, b¸n l¹i c¸c c«ng cô nî cña ®¬n vÞ kh¸c</t>
  </si>
  <si>
    <t xml:space="preserve"> 5. TiÒn chi ®Çu t­ gãp vèn vµo ®¬n vÞ kh¸c                     </t>
  </si>
  <si>
    <t xml:space="preserve"> 6. TiÒn thu håi ®Çu t­ gãp vèn vµo ®¬n vÞ kh¸c                 </t>
  </si>
  <si>
    <t xml:space="preserve"> 7. TiÒn thu l·i cho vay, cæ tøc vµ lîi nhuËn ®­îc chia         </t>
  </si>
  <si>
    <t xml:space="preserve"> L­u chuyÓn tiÒn thuÇn tõ ho¹t ®éng ®Çu t­                      </t>
  </si>
  <si>
    <t xml:space="preserve">III. L­u chuyÓn tiÒn tõ ho¹t ®éng tµi chÝnh                     </t>
  </si>
  <si>
    <t xml:space="preserve"> 1. TiÒn thu tõ ph¸t hµnh cæ phiÕu, nhËn vèn gãp cña chñ së h÷u </t>
  </si>
  <si>
    <t xml:space="preserve"> 2. TiÒn chi tr¶ vèn gãp cho c¸c chñ së h÷u, mua l¹i CP cña DN P</t>
  </si>
  <si>
    <t xml:space="preserve"> 3. TiÒn vay ng¾n h¹n, dµi h¹n nhËn ®­îc                        </t>
  </si>
  <si>
    <t xml:space="preserve"> 4. TiÒn chi tr¶ nî gèc vay                                     </t>
  </si>
  <si>
    <t xml:space="preserve"> 5. TiÒn chi tr¶ nî thuª tµi chÝnh                              </t>
  </si>
  <si>
    <t xml:space="preserve"> 6. Cæ tøc, lîi nhuËn ®· tr¶ cho chñ së h÷u                     </t>
  </si>
  <si>
    <t xml:space="preserve">L­u chuyÓn tiÒn thuÇn tõ ho¹t ®éng tµi chÝnh                    </t>
  </si>
  <si>
    <t xml:space="preserve">L­u chuyÓn tiÒn thuÇn trong kú (50=20+30+40)                    </t>
  </si>
  <si>
    <t xml:space="preserve">TiÒn t­¬ng ®­¬ng tiÒn ®Çu kú                                    </t>
  </si>
  <si>
    <t xml:space="preserve"> ¶nh h­ëng cña thay ®æi tû gi¸ hèi ®o¸i quy ®æi ngo¹i tÖ        </t>
  </si>
  <si>
    <t xml:space="preserve">TiÒn vµ t­¬ng ®­¬ng tiÒn cuèi kú (70=50+60+61)                  </t>
  </si>
  <si>
    <t xml:space="preserve"> VII.34   </t>
  </si>
  <si>
    <t>B¶ng c©n ®èi kÕ to¸n</t>
  </si>
  <si>
    <t>Sè ®Çu n¨m</t>
  </si>
  <si>
    <t>Sè cuèi kú</t>
  </si>
  <si>
    <t xml:space="preserve">A. Tµi s¶n ng¾n h¹n (100=110+120+130+14+150)                                                        </t>
  </si>
  <si>
    <t xml:space="preserve">  I. TiÒn vµ c¸c kho¶n t­¬ng ®­¬ng tiÒn                                                             </t>
  </si>
  <si>
    <t xml:space="preserve">   1. TiÒn                                                                                          </t>
  </si>
  <si>
    <t>V.01</t>
  </si>
  <si>
    <t xml:space="preserve">   2. C¸c kho¶n t­¬ng ®­¬ng tiÒn                                                                    </t>
  </si>
  <si>
    <t xml:space="preserve">  II. C¸c kho¶n ®Çu t­ tµi chÝnh ng¾n h¹n                                                           </t>
  </si>
  <si>
    <t>V.02</t>
  </si>
  <si>
    <t xml:space="preserve">   1. §Çu t­ ng¾n h¹n                                                                               </t>
  </si>
  <si>
    <t xml:space="preserve">   2. Dù phßng gi¶m gi¸ chøng kho¸n ®Çu t­ ng¾n h¹n (*)                                             </t>
  </si>
  <si>
    <t xml:space="preserve">  III. C¸c kho¶n ph¶i thu                                                                           </t>
  </si>
  <si>
    <t xml:space="preserve">   1. Ph¶i thu cña kh¸ch hµng                                                                       </t>
  </si>
  <si>
    <t xml:space="preserve">   2. Tr¶ tr­íc cho ng­êi b¸n                                                                       </t>
  </si>
  <si>
    <t xml:space="preserve">   3. Ph¶i thu néi bé                                                                               </t>
  </si>
  <si>
    <t xml:space="preserve">   4. Ph¶i thu theo tiÕn ®é kÕ ho¹ch hîp ®ång x©y dùng                                              </t>
  </si>
  <si>
    <t xml:space="preserve">   5. Ph¶i thu kh¸c                                                                                 </t>
  </si>
  <si>
    <t>V.03</t>
  </si>
  <si>
    <t xml:space="preserve">   6. Dù phßng c¸c kho¶n ph¶i thu khã ®ßi (*)                                                       </t>
  </si>
  <si>
    <t xml:space="preserve">  IV. Hµng tån kho                                                                                  </t>
  </si>
  <si>
    <t xml:space="preserve">   1. Hµng tån kho                                                                                  </t>
  </si>
  <si>
    <t>V.04</t>
  </si>
  <si>
    <t xml:space="preserve">   2. Dù phßng gi¶m gi¸ hµng tån kho (*)                                                            </t>
  </si>
  <si>
    <t xml:space="preserve">  V. Tµi s¶n ng¾n h¹n kh¸c                                                                          </t>
  </si>
  <si>
    <t xml:space="preserve">   1. Chi phÝ tr¶ tr­íc ng¾n h¹n                                                                    </t>
  </si>
  <si>
    <t>V.05</t>
  </si>
  <si>
    <t xml:space="preserve">   5. Tµi s¶n ng¾n h¹n kh¸c                                                                         </t>
  </si>
  <si>
    <t xml:space="preserve">B. Tµi s¶n dµi h¹n                                                                                  </t>
  </si>
  <si>
    <t xml:space="preserve">  I. C¸c kho¶n ph¶i thu dµi h¹n                                                                     </t>
  </si>
  <si>
    <t xml:space="preserve">   1. Ph¶i thu dµi h¹n cña kh¸ch hµng                                                               </t>
  </si>
  <si>
    <t xml:space="preserve">   2. Vèn kinh doanh ë ®¬n vÞ trùc thuéc                                                            </t>
  </si>
  <si>
    <t xml:space="preserve">   3. Ph¶i thu dµi h¹n néi bé                                                                       </t>
  </si>
  <si>
    <t>V.06</t>
  </si>
  <si>
    <t xml:space="preserve">   4. Dù phßng ph¶i thu dµi h¹n khã ®ßi (*)                                                         </t>
  </si>
  <si>
    <t xml:space="preserve">  II. Tµi s¶n cè ®Þnh                                                                               </t>
  </si>
  <si>
    <t xml:space="preserve">   1. Tµi s¶n cè ®Þnh h÷u h×nh                                                                      </t>
  </si>
  <si>
    <t>V.08</t>
  </si>
  <si>
    <t xml:space="preserve">         - Nguyªn gi¸                                                                               </t>
  </si>
  <si>
    <t xml:space="preserve">         - Gi¸ trÞ hao mßn luü kÕ (*)                                                               </t>
  </si>
  <si>
    <t xml:space="preserve">   2. Tµi s¶n cè ®Þnh thuª tµi chÝnh                                                                </t>
  </si>
  <si>
    <t>V.09</t>
  </si>
  <si>
    <t xml:space="preserve">   3. Tµi s¶n cè ®Þnh v« h×nh                                                                       </t>
  </si>
  <si>
    <t>V.10</t>
  </si>
  <si>
    <t xml:space="preserve">   4. Chi phÝ x©y dùng dë dang                                                                      </t>
  </si>
  <si>
    <t>V.11</t>
  </si>
  <si>
    <t xml:space="preserve">  III. BÊt ®éng s¶n ®Çu t­                                                                          </t>
  </si>
  <si>
    <t>V.12</t>
  </si>
  <si>
    <t xml:space="preserve">  IV. C¸c kho¶n ®Çu t­ tµi chÝnh dµi h¹n                                                            </t>
  </si>
  <si>
    <t xml:space="preserve">     1. §Çu t­ vµo c«ng ty con                                                                      </t>
  </si>
  <si>
    <t xml:space="preserve">     2. §Çu t­ vµo c«ng ty liªn kÕt, liªn doanh                                                     </t>
  </si>
  <si>
    <t xml:space="preserve">     3. §Çu t­ dµi h¹n kh¸c                                                                         </t>
  </si>
  <si>
    <t>V.13</t>
  </si>
  <si>
    <t xml:space="preserve">     4. Dù phßng gi¶m gi¸ chøng kho¸n ®Çu t­ dµi h¹n (*)                                            </t>
  </si>
  <si>
    <t xml:space="preserve"> V. Tµi s¶n dµi h¹n kh¸c                                                                            </t>
  </si>
  <si>
    <t xml:space="preserve">     1. Chi phÝ tr¶ tr­íc dµi h¹n                                                                   </t>
  </si>
  <si>
    <t>V.14</t>
  </si>
  <si>
    <t xml:space="preserve">     2. Tµi s¶n thuÕ thu nhËp ho·n l¹i                                                              </t>
  </si>
  <si>
    <t>V.21</t>
  </si>
  <si>
    <t xml:space="preserve">     3. Tµi s¶n dµi h¹n kh¸c                                                                        </t>
  </si>
  <si>
    <t xml:space="preserve">       Tæng céng tµi s¶n (270 = 100 + 200)                                                          </t>
  </si>
  <si>
    <t xml:space="preserve">A. Nî ph¶i tr¶ (300 = 310 + 330)                                                                    </t>
  </si>
  <si>
    <t xml:space="preserve">  I. Nî ng¾n h¹n                                                                                    </t>
  </si>
  <si>
    <t xml:space="preserve">   1. Vay vµ nî ng¾n h¹n                                                                            </t>
  </si>
  <si>
    <t>V.15</t>
  </si>
  <si>
    <t xml:space="preserve">   2. Ph¶i tr¶ ng­êi b¸n                                                                            </t>
  </si>
  <si>
    <t xml:space="preserve">   3. Ng­êi mua tr¶ tiÒn tr­íc                                                                      </t>
  </si>
  <si>
    <t xml:space="preserve">   4. ThuÕ &amp; c¸c kho¶n ph¶i nép Nhµ n­íc                                                            </t>
  </si>
  <si>
    <t>V.16</t>
  </si>
  <si>
    <t xml:space="preserve">   5. Ph¶i tr¶ c«ng nh©n viªn                                                                       </t>
  </si>
  <si>
    <t xml:space="preserve">   6. Chi phÝ ph¶i tr¶                                                                              </t>
  </si>
  <si>
    <t>V.17</t>
  </si>
  <si>
    <t xml:space="preserve">   7. Ph¶i tr¶ néi bé                                                                               </t>
  </si>
  <si>
    <t xml:space="preserve">   9. C¸c kho¶n ph¶i tr¶, ph¶i nép kh¸c                                                             </t>
  </si>
  <si>
    <t>V.18</t>
  </si>
  <si>
    <t xml:space="preserve">   10. Dù phßng ph¶i tr¶ ng¾n h¹n                                                                   </t>
  </si>
  <si>
    <t xml:space="preserve">   11. Quü khen th­ëng, phóc lîi                                                                    </t>
  </si>
  <si>
    <t xml:space="preserve">  II. Nî dµi h¹n                                                                                    </t>
  </si>
  <si>
    <t xml:space="preserve">   1. Ph¶i tr¶ dµi h¹n ng­êi b¸n                                                                    </t>
  </si>
  <si>
    <t xml:space="preserve">   2. Ph¶i tr¶ dµi h¹n néi bé                                                                       </t>
  </si>
  <si>
    <t>V.19</t>
  </si>
  <si>
    <t xml:space="preserve">   3. Ph¶i tr¶ dµi h¹n kh¸c                                                                         </t>
  </si>
  <si>
    <t xml:space="preserve">   4. Vay vµ nî dµi h¹n                                                                             </t>
  </si>
  <si>
    <t>V.20</t>
  </si>
  <si>
    <t xml:space="preserve">   5. ThuÕ thu nhËp ho·n l¹i ph¶i tr¶                                                               </t>
  </si>
  <si>
    <t xml:space="preserve">   6. Dù phßng trî cÊp mÊt viÖc lµm                                                                 </t>
  </si>
  <si>
    <t xml:space="preserve">   7. Dù phßng ph¶i tr¶ dµi h¹n                                                                     </t>
  </si>
  <si>
    <t xml:space="preserve">   8. Doanh thu ch­a thùc hiÖn                                                                      </t>
  </si>
  <si>
    <t xml:space="preserve">   9. Quü ph¸t triÓn khoa häc vµ c«ng nghÖ                                                          </t>
  </si>
  <si>
    <t xml:space="preserve">B. Vèn chñ së h÷u (400 = 410 + 430)                                                                 </t>
  </si>
  <si>
    <t xml:space="preserve">  I. Vèn chñ së h÷u                                                                                 </t>
  </si>
  <si>
    <t>V.22</t>
  </si>
  <si>
    <t xml:space="preserve">   1. Vèn ®Çu t­ cña chñ së h÷u                                                                     </t>
  </si>
  <si>
    <t xml:space="preserve">   2. ThÆng d­ vèn cæ phÇn                                                                          </t>
  </si>
  <si>
    <t xml:space="preserve">   3. Vèn kh¸c cña chñ së h÷u                                                                       </t>
  </si>
  <si>
    <t xml:space="preserve">   4. Cæ phiÕu quü                                                                                  </t>
  </si>
  <si>
    <t xml:space="preserve">   5. Chªnh lÖch ®¸nh gi¸ l¹i tµi s¶n                                                               </t>
  </si>
  <si>
    <t xml:space="preserve">   6. Chªnh lÖch tû gi¸ hèi ®o¸i                                                                    </t>
  </si>
  <si>
    <t xml:space="preserve">   7. Quü ®Çu t­ ph¸t triÓn                                                                         </t>
  </si>
  <si>
    <t xml:space="preserve">   8. Quü dù phßng tµi chÝnh                                                                        </t>
  </si>
  <si>
    <t xml:space="preserve">   9. Quü kh¸c thuéc vèn chñ së h÷u                                                                 </t>
  </si>
  <si>
    <t xml:space="preserve">   10. Lîi nhuËn sau thuÕ ch­a ph©n phèi                                                            </t>
  </si>
  <si>
    <t xml:space="preserve">   11. Nguån vèn ®Çu t­ x©y dùng c¬ b¶n                                                             </t>
  </si>
  <si>
    <t xml:space="preserve">   12. Quü hç trî s¾p xÕp doanh nghiÖp                                                              </t>
  </si>
  <si>
    <t xml:space="preserve">  II. Nguån kinh phÝ, quü kh¸c                                                                      </t>
  </si>
  <si>
    <t xml:space="preserve">   1. Quü khen th­ëng, phóc lîi                                                                     </t>
  </si>
  <si>
    <t xml:space="preserve">   2. Nguån kinh phÝ                                                                                </t>
  </si>
  <si>
    <t xml:space="preserve">   3. Nguån kinh phÝ ®· h×nh thµnh TSC§                                                             </t>
  </si>
  <si>
    <t>V.23</t>
  </si>
  <si>
    <t xml:space="preserve">          Tæng céng nguån vèn                                                                       </t>
  </si>
  <si>
    <t xml:space="preserve">C¸c chØ tiªu ngoµi b¶ng c©n ®èi kÕ to¸n                                                             </t>
  </si>
  <si>
    <t xml:space="preserve">    1. Tµi s¶n thuª ngoµi                                                                           </t>
  </si>
  <si>
    <t xml:space="preserve">    2. VËt t­ hµng ho¸ nhËn gi÷ hé, nhËn gia c«ng                                                   </t>
  </si>
  <si>
    <t xml:space="preserve">    3. Hµng ho¸ nhËn b¸n hé, nhËn ký göi                                                            </t>
  </si>
  <si>
    <t xml:space="preserve">    4. Nî khã ®ßi ®· xö lý                                                                          </t>
  </si>
  <si>
    <t xml:space="preserve">    6. Dù to¸n chi sù nghiÖp, dù ¸n                                                                 </t>
  </si>
  <si>
    <t>chØ tiªu</t>
  </si>
  <si>
    <t xml:space="preserve">    5. Ngo¹i tÖ c¸c lo¹i (USD)                                                                           </t>
  </si>
  <si>
    <t>tµi s¶n</t>
  </si>
  <si>
    <t>nguån vèn</t>
  </si>
  <si>
    <t>Luỹ kÕ tõ ®Çu n¨m
 ®Õn cuèi quý nµy</t>
  </si>
  <si>
    <t>N¨m nay</t>
  </si>
  <si>
    <t>N¨m tr­íc</t>
  </si>
  <si>
    <t>§Þa chØ: Sè 3 ®­êng Hµ Néi - QuËn Hång Bµng- TP H¶i Phßng</t>
  </si>
  <si>
    <t>Tel: 031 3821832            Fax: 031 3540272</t>
  </si>
  <si>
    <t>b¸o c¸o tµi chÝnh</t>
  </si>
  <si>
    <t>MÉu sè B02-DN</t>
  </si>
  <si>
    <t>MÉu sè B01-DN</t>
  </si>
  <si>
    <t>MÉu sè B03-DN</t>
  </si>
  <si>
    <t>Quý 1</t>
  </si>
  <si>
    <t xml:space="preserve">   3. ThuÕ vµ c¸c kho¶n ph¶i thu Nhµ n­íc                                                                     </t>
  </si>
  <si>
    <t xml:space="preserve">   2. ThuÕ GTGT ®­îc khÊu trõ                                                                       </t>
  </si>
  <si>
    <t xml:space="preserve">      4 431 581 505</t>
  </si>
  <si>
    <t xml:space="preserve">      - 377 729 421</t>
  </si>
  <si>
    <t xml:space="preserve">      6 965 965 981</t>
  </si>
  <si>
    <t xml:space="preserve">     11 019 818 065</t>
  </si>
  <si>
    <t>TỔNG CÔNG TY CN XI MĂNG VIỆT NAM</t>
  </si>
  <si>
    <t>CỘNG HOÀ XÃ HỘI CHỦ NGHĨA VIỆT NAM</t>
  </si>
  <si>
    <t>CÔNG TY CP VICEM BAO BÌ HẢI PHÒNG</t>
  </si>
  <si>
    <t>Độc lập - Tự do - Hạnh phúc</t>
  </si>
  <si>
    <t>Số :       /HPVC-KTTC</t>
  </si>
  <si>
    <t>V/v: Công bố thông tin.</t>
  </si>
  <si>
    <t>Kính gửi :</t>
  </si>
  <si>
    <t>UỶ BAN CHỨNG KHOÁN NHÀ NƯỚC</t>
  </si>
  <si>
    <t>SỞ GIAO DỊCH CHỨNG KHOÁN HÀ NỘI</t>
  </si>
  <si>
    <t xml:space="preserve"> 1- Tên công ty: CÔNG TY CỔ PHẦN VICEM BAO BÌ HẢI PHÒNG</t>
  </si>
  <si>
    <t xml:space="preserve"> 2- Mã chứng khoán: BXH</t>
  </si>
  <si>
    <t xml:space="preserve"> 3- Địa chỉ trụ sở chính: Số 3 đường Hà Nội - Phường Sở Dầu - Quận Hồng Bàng - Thành phố Hải Phòng</t>
  </si>
  <si>
    <t xml:space="preserve"> 4- Điên thoại: 031 3821832                  Pax: 031 3540272</t>
  </si>
  <si>
    <t xml:space="preserve"> 5- Người thực hiện công bố thông tin: HOÀNG KIM YẾN</t>
  </si>
  <si>
    <t xml:space="preserve"> 6- Nội dung công bố thông tin:</t>
  </si>
  <si>
    <r>
      <t xml:space="preserve"> 7- Địa chỉ website đăng tải toàn bộ báo cáo tài chính: </t>
    </r>
    <r>
      <rPr>
        <b/>
        <sz val="12"/>
        <rFont val="Times New Roman"/>
        <family val="1"/>
      </rPr>
      <t>www.hcpc.vn</t>
    </r>
  </si>
  <si>
    <t xml:space="preserve">   Chúng tôi xin cam kết các thông tin công bố trên đây là đúng sự thật và hoàn toàn chịu trách nhiệm trước pháp luật về nội dung công bố thông tin công bố.</t>
  </si>
  <si>
    <t>Trân trọng báo cáo.</t>
  </si>
  <si>
    <t>NGƯỜI THỰC HIỆN CÔNG BỐ THÔNG TIN</t>
  </si>
  <si>
    <t>Nơi gửi :</t>
  </si>
  <si>
    <t xml:space="preserve"> - Như kính gửi</t>
  </si>
  <si>
    <t xml:space="preserve"> - Lưu VT.</t>
  </si>
  <si>
    <t>HOÀNG KIM YẾN</t>
  </si>
  <si>
    <t>Số :              /HPVC-KTTC</t>
  </si>
  <si>
    <t>BẢN GIẢI TRÌNH</t>
  </si>
  <si>
    <t xml:space="preserve"> - Căn cứ Thông tư số 09/2010/TT-BTC ngày 15/01/2010 của Bộ tài chính hướng dẫn về việc công bố thông tin trên thị trường chứng khoán.</t>
  </si>
  <si>
    <t xml:space="preserve">           Số liệu cụ thể qua một số chỉ tiêu chính như sau:</t>
  </si>
  <si>
    <t>TT</t>
  </si>
  <si>
    <t>Chỉ tiêu</t>
  </si>
  <si>
    <t>ĐVT</t>
  </si>
  <si>
    <t>Tỷ lệ %</t>
  </si>
  <si>
    <t>Sản lượng vỏ bao tiêu thụ</t>
  </si>
  <si>
    <t>vỏ bao</t>
  </si>
  <si>
    <t>Tổng doanh thu và thu nhập</t>
  </si>
  <si>
    <t>đồng</t>
  </si>
  <si>
    <t>Tổng chi phí</t>
  </si>
  <si>
    <t>Lợi nhuận trước thuế</t>
  </si>
  <si>
    <t>Giá bán bình quân</t>
  </si>
  <si>
    <t>đồng/vỏ</t>
  </si>
  <si>
    <t>Trân trọng giải trình.</t>
  </si>
  <si>
    <t>CÔNG TY CỔ PHẦN VICEM BAO BÌ HẢI PHÒNG</t>
  </si>
  <si>
    <t>Quý 1 n¨m tµi chÝnh 2012</t>
  </si>
  <si>
    <t xml:space="preserve">  C«ng ty cæ phÇn vicem bao b× H¶i Phßng</t>
  </si>
  <si>
    <t>T¹i ngµy 31 th¸ng 03 n¨m 2012</t>
  </si>
  <si>
    <t>B¸o c¸o kÕt qu¶ ho¹t ®éng s¶n xuÊt kinh doanh - quý i/2012</t>
  </si>
  <si>
    <t xml:space="preserve">Quý 1 n¨m tµi chÝnh 2012 </t>
  </si>
  <si>
    <t>Nguyên nhân lợi nhuận quý 1/2012 chênh lệch so quý 1/2011</t>
  </si>
  <si>
    <t>Quý 1/2012</t>
  </si>
  <si>
    <t>Quý 1/2011</t>
  </si>
  <si>
    <t xml:space="preserve">  C«ng ty cæ phÇn Vicem bao b× H¶i Phßng</t>
  </si>
  <si>
    <t xml:space="preserve"> - Căn cứ kết quả hoạt động kinh doanh kỳ báo cáo quý 1/2012 và quý 1/2011 thì lợi nhuận trước thuế quý 1/2012 giảm so với lợi nhuận quý 1/2011</t>
  </si>
  <si>
    <t>Công ty cổ phần Vicem bao bì Hải Phòng giải trình nguyên nhân giảm lợi nhuận như sau :</t>
  </si>
  <si>
    <t>Báo cáo tài chính quý 1 năm 2012 của Công ty cổ phần Vicem bao bì Hải Phòng được lập ngày     tháng      năm 2012 bao gồm:</t>
  </si>
  <si>
    <t>L­u chuyÓn tiÒn tÖ - quý I/2012</t>
  </si>
  <si>
    <t>Ng­êi lËp biÓu</t>
  </si>
  <si>
    <t>Hµ Thuý Mai</t>
  </si>
  <si>
    <t>Hoµng Kim Yªn</t>
  </si>
  <si>
    <t>Ng­êi lËp  biÓu</t>
  </si>
  <si>
    <r>
      <t xml:space="preserve"> Lợi nhuận quý 1/2012 giảm nguyên nhân chính: Chi phí tài chính tăng</t>
    </r>
    <r>
      <rPr>
        <sz val="14"/>
        <rFont val="Times New Roman"/>
        <family val="1"/>
      </rPr>
      <t xml:space="preserve"> </t>
    </r>
    <r>
      <rPr>
        <sz val="12"/>
        <rFont val="Times New Roman"/>
        <family val="1"/>
      </rPr>
      <t xml:space="preserve">13,68% (336.608.860 đồng) do khách hàng thanh toán chậm (đặc biệt là Công ty XMHP). Vì vậy, để thanh toán vật tư đầu vào duy trì sản xuất đã vay ngân hàng dẫn đến chi phí tài chính tăng. Sản lượng tiêu thụ giảm 38,8% do thị trường tiêu thụ xi măng của các nhà máy xi măng bị giảm nên đầu năm máy dừng nhiều ngày, công nhân nghỉ không có việc làm dẫn đến sản lượng sản xuất thấp. 
</t>
    </r>
  </si>
  <si>
    <t xml:space="preserve"> kÕ to¸n tr­ëng</t>
  </si>
  <si>
    <t xml:space="preserve">   Hoµng Kim YÕn</t>
  </si>
  <si>
    <t xml:space="preserve">    Hµ Thuý Mai</t>
  </si>
  <si>
    <t>Bảng CĐKT, Báo cáo KQKD, Báo cáo LCTT, Thuyết minh BCTC và văn bản số        /HPVC- KTTC ngày    tháng      năm 2012 giải trình chênh lệnh giảm 25,81% lợi nhuận sau thuế so với cùng kỳ năm trước.</t>
  </si>
  <si>
    <t>Hải Phòng, ngày  25   tháng   04    năm 2012</t>
  </si>
  <si>
    <t>Hải Phòng, ngày   25   tháng    05      năm 2012</t>
  </si>
  <si>
    <t>LËp ngµy 25 th¸ng 04 n¨m 2011</t>
  </si>
  <si>
    <t>LËp ngµy    25     th¸ng    04  n¨m 2012</t>
  </si>
  <si>
    <t>LËp ngµy   25     th¸ng    04    n¨m 2012</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</si>
</sst>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s>
  <fonts count="74">
    <font>
      <sz val="12"/>
      <name val=".VnTime"/>
      <family val="0"/>
    </font>
    <font>
      <sz val="10"/>
      <name val=".VnTime"/>
      <family val="0"/>
    </font>
    <font>
      <b/>
      <sz val="10"/>
      <name val=".VnTime"/>
      <family val="0"/>
    </font>
    <font>
      <sz val="16"/>
      <name val=".VnHelvetInsH"/>
      <family val="2"/>
    </font>
    <font>
      <sz val="8"/>
      <name val=".VnTime"/>
      <family val="0"/>
    </font>
    <font>
      <sz val="12"/>
      <name val=".VnTimeH"/>
      <family val="2"/>
    </font>
    <font>
      <b/>
      <sz val="11"/>
      <name val=".VnTime"/>
      <family val="2"/>
    </font>
    <font>
      <i/>
      <sz val="11"/>
      <name val=".VnTime"/>
      <family val="2"/>
    </font>
    <font>
      <b/>
      <i/>
      <sz val="10"/>
      <name val=".VnTime"/>
      <family val="2"/>
    </font>
    <font>
      <b/>
      <sz val="9"/>
      <name val=".VnTime"/>
      <family val="0"/>
    </font>
    <font>
      <b/>
      <sz val="12"/>
      <name val=".VnTime"/>
      <family val="2"/>
    </font>
    <font>
      <i/>
      <sz val="12"/>
      <name val=".VnTime"/>
      <family val="2"/>
    </font>
    <font>
      <b/>
      <sz val="10"/>
      <name val=".VnTimeH"/>
      <family val="2"/>
    </font>
    <font>
      <sz val="10"/>
      <name val=".VnArialH"/>
      <family val="2"/>
    </font>
    <font>
      <b/>
      <sz val="10"/>
      <name val=".VnArialH"/>
      <family val="2"/>
    </font>
    <font>
      <u val="single"/>
      <sz val="12"/>
      <color indexed="12"/>
      <name val=".VnTime"/>
      <family val="0"/>
    </font>
    <font>
      <u val="single"/>
      <sz val="12"/>
      <color indexed="36"/>
      <name val=".VnTime"/>
      <family val="0"/>
    </font>
    <font>
      <b/>
      <u val="single"/>
      <sz val="10"/>
      <name val=".VnArialH"/>
      <family val="2"/>
    </font>
    <font>
      <b/>
      <sz val="10"/>
      <name val=".VnArial"/>
      <family val="2"/>
    </font>
    <font>
      <sz val="10"/>
      <name val="Times New Roman"/>
      <family val="1"/>
    </font>
    <font>
      <u val="single"/>
      <sz val="10"/>
      <name val="Times New Roman"/>
      <family val="1"/>
    </font>
    <font>
      <u val="single"/>
      <sz val="12"/>
      <name val=".VnTime"/>
      <family val="0"/>
    </font>
    <font>
      <u val="single"/>
      <sz val="12"/>
      <name val="Times New Roman"/>
      <family val="1"/>
    </font>
    <font>
      <b/>
      <u val="single"/>
      <sz val="12"/>
      <name val=".VnTime"/>
      <family val="2"/>
    </font>
    <font>
      <sz val="12"/>
      <name val="Times New Roman"/>
      <family val="1"/>
    </font>
    <font>
      <i/>
      <sz val="12"/>
      <name val="Times New Roman"/>
      <family val="1"/>
    </font>
    <font>
      <b/>
      <i/>
      <u val="single"/>
      <sz val="16"/>
      <name val="Times New Roman"/>
      <family val="1"/>
    </font>
    <font>
      <b/>
      <sz val="12"/>
      <name val="Times New Roman"/>
      <family val="1"/>
    </font>
    <font>
      <sz val="11"/>
      <name val="Times New Roman"/>
      <family val="1"/>
    </font>
    <font>
      <u val="single"/>
      <sz val="10"/>
      <name val=".VnTime"/>
      <family val="0"/>
    </font>
    <font>
      <b/>
      <sz val="16"/>
      <name val="Times New Roman"/>
      <family val="1"/>
    </font>
    <font>
      <b/>
      <sz val="16"/>
      <name val=".VnTimeH"/>
      <family val="2"/>
    </font>
    <font>
      <sz val="14"/>
      <name val="Times New Roman"/>
      <family val="1"/>
    </font>
    <font>
      <b/>
      <sz val="14"/>
      <name val=".VnTime"/>
      <family val="2"/>
    </font>
    <font>
      <sz val="11"/>
      <name val=".VnTime"/>
      <family val="0"/>
    </font>
    <font>
      <sz val="14"/>
      <name val=".VnTime"/>
      <family val="0"/>
    </font>
    <font>
      <b/>
      <i/>
      <sz val="12"/>
      <name val="Times New Roman"/>
      <family val="1"/>
    </font>
    <font>
      <b/>
      <i/>
      <sz val="12"/>
      <name val=".VnTime"/>
      <family val="2"/>
    </font>
    <font>
      <b/>
      <sz val="11"/>
      <name val="Times New Roman"/>
      <family val="1"/>
    </font>
    <font>
      <b/>
      <sz val="9"/>
      <name val=".VnTimeH"/>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hair"/>
    </border>
    <border>
      <left style="thin"/>
      <right style="thin"/>
      <top style="medium"/>
      <bottom style="hair"/>
    </border>
    <border>
      <left style="medium"/>
      <right style="thin"/>
      <top style="hair"/>
      <bottom style="hair"/>
    </border>
    <border>
      <left style="thin"/>
      <right style="medium"/>
      <top style="medium"/>
      <bottom style="hair"/>
    </border>
    <border>
      <left style="thin"/>
      <right style="thin"/>
      <top style="hair"/>
      <bottom style="hair"/>
    </border>
    <border>
      <left style="thin"/>
      <right style="thin"/>
      <top style="hair"/>
      <bottom style="medium"/>
    </border>
    <border>
      <left style="thin"/>
      <right style="thin"/>
      <top style="medium"/>
      <bottom>
        <color indexed="63"/>
      </bottom>
    </border>
    <border>
      <left style="medium"/>
      <right style="thin"/>
      <top style="hair"/>
      <bottom style="medium"/>
    </border>
    <border>
      <left style="medium"/>
      <right style="thin"/>
      <top style="medium"/>
      <bottom>
        <color indexed="63"/>
      </bottom>
    </border>
    <border>
      <left style="thin"/>
      <right style="medium"/>
      <top style="medium"/>
      <bottom>
        <color indexed="63"/>
      </bottom>
    </border>
    <border>
      <left style="thin"/>
      <right style="thin"/>
      <top>
        <color indexed="63"/>
      </top>
      <bottom style="hair"/>
    </border>
    <border>
      <left style="thin"/>
      <right style="medium"/>
      <top>
        <color indexed="63"/>
      </top>
      <bottom style="hair"/>
    </border>
    <border>
      <left style="medium"/>
      <right style="thin"/>
      <top>
        <color indexed="63"/>
      </top>
      <bottom style="hair"/>
    </border>
    <border>
      <left style="medium"/>
      <right style="thin"/>
      <top style="hair"/>
      <bottom style="thin"/>
    </border>
    <border>
      <left style="thin"/>
      <right style="thin"/>
      <top style="hair"/>
      <bottom style="thin"/>
    </border>
    <border>
      <left style="medium"/>
      <right style="thin"/>
      <top>
        <color indexed="63"/>
      </top>
      <bottom style="thin"/>
    </border>
    <border>
      <left style="thin"/>
      <right style="thin"/>
      <top>
        <color indexed="63"/>
      </top>
      <bottom style="thin"/>
    </border>
    <border>
      <left style="thin"/>
      <right style="medium"/>
      <top style="hair"/>
      <bottom style="hair"/>
    </border>
    <border>
      <left style="thin"/>
      <right style="medium"/>
      <top style="hair"/>
      <bottom style="medium"/>
    </border>
    <border>
      <left style="thin"/>
      <right style="medium"/>
      <top style="hair"/>
      <bottom style="thin"/>
    </border>
    <border>
      <left style="thin"/>
      <right style="medium"/>
      <top>
        <color indexed="63"/>
      </top>
      <bottom style="thin"/>
    </border>
    <border>
      <left style="thin"/>
      <right style="thin"/>
      <top style="thin"/>
      <bottom style="thin"/>
    </border>
    <border>
      <left style="thin"/>
      <right style="thin"/>
      <top style="hair"/>
      <bottom>
        <color indexed="63"/>
      </bottom>
    </border>
    <border>
      <left style="thin"/>
      <right style="thin"/>
      <top style="thin"/>
      <bottom style="hair"/>
    </border>
    <border>
      <left style="medium"/>
      <right style="medium"/>
      <top style="medium"/>
      <bottom style="mediu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28" borderId="2" applyNumberFormat="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15"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35"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166">
    <xf numFmtId="0" fontId="0" fillId="0" borderId="0" xfId="0" applyAlignment="1">
      <alignment/>
    </xf>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2" fillId="0" borderId="12" xfId="0" applyFont="1" applyBorder="1" applyAlignment="1">
      <alignment horizontal="left"/>
    </xf>
    <xf numFmtId="0" fontId="1" fillId="0" borderId="12" xfId="0" applyFont="1" applyBorder="1" applyAlignment="1">
      <alignment horizontal="left"/>
    </xf>
    <xf numFmtId="0" fontId="0" fillId="0" borderId="0" xfId="0" applyAlignment="1">
      <alignment horizontal="center"/>
    </xf>
    <xf numFmtId="3" fontId="1" fillId="33" borderId="11" xfId="0" applyNumberFormat="1" applyFont="1" applyFill="1" applyBorder="1" applyAlignment="1">
      <alignment horizontal="center" vertical="center"/>
    </xf>
    <xf numFmtId="3" fontId="1" fillId="33" borderId="13" xfId="0" applyNumberFormat="1" applyFont="1" applyFill="1" applyBorder="1" applyAlignment="1">
      <alignment horizontal="center" vertical="center"/>
    </xf>
    <xf numFmtId="3" fontId="2" fillId="0" borderId="14" xfId="0" applyNumberFormat="1" applyFont="1" applyBorder="1" applyAlignment="1">
      <alignment horizontal="right"/>
    </xf>
    <xf numFmtId="3" fontId="1" fillId="0" borderId="14" xfId="0" applyNumberFormat="1" applyFont="1" applyBorder="1" applyAlignment="1">
      <alignment horizontal="right"/>
    </xf>
    <xf numFmtId="3" fontId="0" fillId="0" borderId="0" xfId="0" applyNumberFormat="1" applyAlignment="1">
      <alignment/>
    </xf>
    <xf numFmtId="0" fontId="6" fillId="0" borderId="0" xfId="0" applyFont="1" applyAlignment="1">
      <alignment/>
    </xf>
    <xf numFmtId="0" fontId="1" fillId="0" borderId="14" xfId="0" applyFont="1" applyBorder="1" applyAlignment="1">
      <alignment horizontal="center"/>
    </xf>
    <xf numFmtId="0" fontId="1" fillId="0" borderId="15" xfId="0" applyFont="1" applyBorder="1" applyAlignment="1">
      <alignment horizontal="center"/>
    </xf>
    <xf numFmtId="169" fontId="0" fillId="0" borderId="0" xfId="0" applyNumberFormat="1" applyAlignment="1">
      <alignment/>
    </xf>
    <xf numFmtId="0" fontId="1" fillId="33" borderId="16" xfId="0" applyFont="1" applyFill="1" applyBorder="1" applyAlignment="1">
      <alignment horizontal="center" vertical="center"/>
    </xf>
    <xf numFmtId="0" fontId="9" fillId="0" borderId="12" xfId="0" applyFont="1" applyBorder="1" applyAlignment="1">
      <alignment horizontal="left"/>
    </xf>
    <xf numFmtId="0" fontId="9" fillId="0" borderId="17" xfId="0" applyFont="1" applyBorder="1" applyAlignment="1">
      <alignment horizontal="left"/>
    </xf>
    <xf numFmtId="0" fontId="1" fillId="0" borderId="17" xfId="0" applyFont="1" applyBorder="1" applyAlignment="1">
      <alignment horizontal="left"/>
    </xf>
    <xf numFmtId="0" fontId="2" fillId="0" borderId="14" xfId="0" applyFont="1" applyBorder="1" applyAlignment="1">
      <alignment horizontal="center"/>
    </xf>
    <xf numFmtId="0" fontId="1" fillId="33" borderId="16" xfId="0" applyFont="1" applyFill="1" applyBorder="1" applyAlignment="1">
      <alignment horizontal="center" vertical="center" wrapText="1"/>
    </xf>
    <xf numFmtId="0" fontId="5" fillId="33" borderId="18" xfId="0" applyFont="1" applyFill="1" applyBorder="1" applyAlignment="1">
      <alignment horizontal="center"/>
    </xf>
    <xf numFmtId="3" fontId="1" fillId="33" borderId="16" xfId="0" applyNumberFormat="1" applyFont="1" applyFill="1" applyBorder="1" applyAlignment="1">
      <alignment horizontal="center" vertical="center"/>
    </xf>
    <xf numFmtId="3" fontId="1" fillId="33" borderId="19" xfId="0" applyNumberFormat="1" applyFont="1" applyFill="1" applyBorder="1" applyAlignment="1">
      <alignment horizontal="center" vertical="center"/>
    </xf>
    <xf numFmtId="0" fontId="10" fillId="0" borderId="0" xfId="0" applyFont="1" applyAlignment="1">
      <alignment/>
    </xf>
    <xf numFmtId="0" fontId="1" fillId="33" borderId="20" xfId="0" applyFont="1" applyFill="1" applyBorder="1" applyAlignment="1">
      <alignment horizontal="center" vertical="center"/>
    </xf>
    <xf numFmtId="3" fontId="1" fillId="33" borderId="20" xfId="0" applyNumberFormat="1" applyFont="1" applyFill="1" applyBorder="1" applyAlignment="1">
      <alignment horizontal="center" vertical="center"/>
    </xf>
    <xf numFmtId="3" fontId="1" fillId="33" borderId="21" xfId="0" applyNumberFormat="1" applyFont="1" applyFill="1" applyBorder="1" applyAlignment="1">
      <alignment horizontal="center" vertical="center"/>
    </xf>
    <xf numFmtId="0" fontId="12" fillId="33" borderId="22" xfId="0" applyFont="1" applyFill="1" applyBorder="1" applyAlignment="1">
      <alignment horizontal="center" vertical="center"/>
    </xf>
    <xf numFmtId="0" fontId="2" fillId="0" borderId="23" xfId="0" applyFont="1" applyBorder="1" applyAlignment="1">
      <alignment horizontal="left"/>
    </xf>
    <xf numFmtId="0" fontId="2" fillId="0" borderId="24" xfId="0" applyFont="1" applyBorder="1" applyAlignment="1">
      <alignment horizontal="center"/>
    </xf>
    <xf numFmtId="0" fontId="1" fillId="0" borderId="24" xfId="0" applyFont="1" applyBorder="1" applyAlignment="1">
      <alignment horizontal="center"/>
    </xf>
    <xf numFmtId="0" fontId="2" fillId="0" borderId="25" xfId="0" applyFont="1" applyBorder="1" applyAlignment="1">
      <alignment horizontal="left"/>
    </xf>
    <xf numFmtId="0" fontId="2" fillId="0" borderId="26" xfId="0" applyFont="1" applyBorder="1" applyAlignment="1">
      <alignment horizontal="center"/>
    </xf>
    <xf numFmtId="0" fontId="1" fillId="0" borderId="26" xfId="0" applyFont="1" applyBorder="1" applyAlignment="1">
      <alignment horizontal="center"/>
    </xf>
    <xf numFmtId="0" fontId="1" fillId="0" borderId="23" xfId="0" applyFont="1" applyBorder="1" applyAlignment="1">
      <alignment horizontal="left"/>
    </xf>
    <xf numFmtId="0" fontId="1" fillId="0" borderId="22" xfId="0" applyFont="1" applyBorder="1" applyAlignment="1">
      <alignment horizontal="left"/>
    </xf>
    <xf numFmtId="0" fontId="1" fillId="0" borderId="20" xfId="0" applyFont="1" applyBorder="1" applyAlignment="1">
      <alignment horizontal="center"/>
    </xf>
    <xf numFmtId="0" fontId="2" fillId="0" borderId="22" xfId="0" applyFont="1" applyBorder="1" applyAlignment="1">
      <alignment horizontal="left"/>
    </xf>
    <xf numFmtId="0" fontId="0" fillId="0" borderId="20" xfId="0" applyBorder="1" applyAlignment="1">
      <alignment horizontal="center"/>
    </xf>
    <xf numFmtId="0" fontId="13" fillId="0" borderId="0" xfId="0" applyFont="1" applyAlignment="1">
      <alignment/>
    </xf>
    <xf numFmtId="0" fontId="14" fillId="0" borderId="0" xfId="0" applyFont="1" applyAlignment="1">
      <alignment/>
    </xf>
    <xf numFmtId="0" fontId="17" fillId="0" borderId="0" xfId="0" applyFont="1" applyAlignment="1">
      <alignment/>
    </xf>
    <xf numFmtId="0" fontId="18" fillId="0" borderId="0" xfId="0" applyFont="1" applyAlignment="1">
      <alignment/>
    </xf>
    <xf numFmtId="0" fontId="1" fillId="0" borderId="0" xfId="0" applyFont="1" applyBorder="1" applyAlignment="1">
      <alignment horizontal="left"/>
    </xf>
    <xf numFmtId="0" fontId="1" fillId="0" borderId="0" xfId="0" applyFont="1" applyBorder="1" applyAlignment="1">
      <alignment horizontal="center"/>
    </xf>
    <xf numFmtId="3" fontId="1" fillId="0" borderId="0" xfId="0" applyNumberFormat="1" applyFont="1" applyBorder="1" applyAlignment="1">
      <alignment horizontal="right"/>
    </xf>
    <xf numFmtId="169" fontId="11" fillId="0" borderId="0" xfId="0" applyNumberFormat="1" applyFont="1" applyAlignment="1">
      <alignment/>
    </xf>
    <xf numFmtId="169" fontId="2" fillId="0" borderId="14" xfId="0" applyNumberFormat="1" applyFont="1" applyBorder="1" applyAlignment="1">
      <alignment horizontal="right"/>
    </xf>
    <xf numFmtId="169" fontId="2" fillId="0" borderId="27" xfId="0" applyNumberFormat="1" applyFont="1" applyBorder="1" applyAlignment="1">
      <alignment horizontal="right"/>
    </xf>
    <xf numFmtId="169" fontId="1" fillId="0" borderId="14" xfId="0" applyNumberFormat="1" applyFont="1" applyBorder="1" applyAlignment="1">
      <alignment horizontal="right"/>
    </xf>
    <xf numFmtId="169" fontId="1" fillId="0" borderId="27" xfId="0" applyNumberFormat="1" applyFont="1" applyBorder="1" applyAlignment="1">
      <alignment horizontal="right"/>
    </xf>
    <xf numFmtId="169" fontId="2" fillId="0" borderId="28" xfId="0" applyNumberFormat="1" applyFont="1" applyBorder="1" applyAlignment="1">
      <alignment horizontal="right"/>
    </xf>
    <xf numFmtId="169" fontId="2" fillId="0" borderId="14" xfId="0" applyNumberFormat="1" applyFont="1" applyBorder="1" applyAlignment="1">
      <alignment horizontal="right"/>
    </xf>
    <xf numFmtId="169" fontId="1" fillId="0" borderId="29" xfId="0" applyNumberFormat="1" applyFont="1" applyBorder="1" applyAlignment="1">
      <alignment horizontal="right"/>
    </xf>
    <xf numFmtId="169" fontId="2" fillId="0" borderId="30" xfId="0" applyNumberFormat="1" applyFont="1" applyBorder="1" applyAlignment="1">
      <alignment horizontal="right"/>
    </xf>
    <xf numFmtId="169" fontId="2" fillId="0" borderId="21" xfId="0" applyNumberFormat="1" applyFont="1" applyBorder="1" applyAlignment="1">
      <alignment horizontal="right"/>
    </xf>
    <xf numFmtId="169" fontId="2" fillId="0" borderId="29" xfId="0" applyNumberFormat="1" applyFont="1" applyBorder="1" applyAlignment="1">
      <alignment horizontal="right"/>
    </xf>
    <xf numFmtId="169" fontId="1" fillId="0" borderId="21" xfId="0" applyNumberFormat="1" applyFont="1" applyBorder="1" applyAlignment="1">
      <alignment horizontal="right"/>
    </xf>
    <xf numFmtId="169" fontId="2" fillId="0" borderId="20" xfId="0" applyNumberFormat="1" applyFont="1" applyBorder="1" applyAlignment="1">
      <alignment horizontal="right"/>
    </xf>
    <xf numFmtId="169" fontId="1" fillId="0" borderId="28" xfId="0" applyNumberFormat="1" applyFont="1" applyBorder="1" applyAlignment="1">
      <alignment horizontal="right"/>
    </xf>
    <xf numFmtId="169" fontId="1" fillId="0" borderId="15" xfId="0" applyNumberFormat="1" applyFont="1" applyBorder="1" applyAlignment="1">
      <alignment horizontal="right"/>
    </xf>
    <xf numFmtId="3" fontId="19" fillId="0" borderId="0" xfId="0" applyNumberFormat="1" applyFont="1" applyAlignment="1">
      <alignment/>
    </xf>
    <xf numFmtId="3" fontId="20" fillId="0" borderId="0" xfId="0" applyNumberFormat="1" applyFont="1" applyAlignment="1">
      <alignment/>
    </xf>
    <xf numFmtId="3" fontId="21" fillId="0" borderId="0" xfId="0" applyNumberFormat="1" applyFont="1" applyAlignment="1">
      <alignment/>
    </xf>
    <xf numFmtId="3" fontId="24" fillId="0" borderId="0" xfId="0" applyNumberFormat="1" applyFont="1" applyFill="1" applyAlignment="1">
      <alignment/>
    </xf>
    <xf numFmtId="3" fontId="25" fillId="0" borderId="0" xfId="0" applyNumberFormat="1" applyFont="1" applyAlignment="1">
      <alignment/>
    </xf>
    <xf numFmtId="3" fontId="26" fillId="0" borderId="0" xfId="0" applyNumberFormat="1" applyFont="1" applyAlignment="1">
      <alignment horizontal="center"/>
    </xf>
    <xf numFmtId="3" fontId="24" fillId="0" borderId="0" xfId="0" applyNumberFormat="1" applyFont="1" applyAlignment="1">
      <alignment horizontal="left"/>
    </xf>
    <xf numFmtId="3" fontId="24" fillId="0" borderId="0" xfId="0" applyNumberFormat="1" applyFont="1" applyAlignment="1">
      <alignment horizontal="center"/>
    </xf>
    <xf numFmtId="3" fontId="28" fillId="0" borderId="0" xfId="0" applyNumberFormat="1" applyFont="1" applyAlignment="1">
      <alignment horizontal="center"/>
    </xf>
    <xf numFmtId="3" fontId="11" fillId="0" borderId="0" xfId="0" applyNumberFormat="1" applyFont="1" applyAlignment="1">
      <alignment horizontal="center"/>
    </xf>
    <xf numFmtId="3" fontId="29" fillId="0" borderId="0" xfId="0" applyNumberFormat="1" applyFont="1" applyAlignment="1">
      <alignment/>
    </xf>
    <xf numFmtId="3" fontId="22" fillId="0" borderId="0" xfId="0" applyNumberFormat="1" applyFont="1" applyFill="1" applyAlignment="1">
      <alignment/>
    </xf>
    <xf numFmtId="3" fontId="24" fillId="0" borderId="0" xfId="0" applyNumberFormat="1" applyFont="1" applyAlignment="1">
      <alignment/>
    </xf>
    <xf numFmtId="3" fontId="24" fillId="0" borderId="31" xfId="0" applyNumberFormat="1" applyFont="1" applyBorder="1" applyAlignment="1">
      <alignment horizontal="center"/>
    </xf>
    <xf numFmtId="3" fontId="0" fillId="0" borderId="0" xfId="0" applyNumberFormat="1" applyAlignment="1">
      <alignment horizontal="center"/>
    </xf>
    <xf numFmtId="3" fontId="0" fillId="0" borderId="20" xfId="0" applyNumberFormat="1" applyBorder="1" applyAlignment="1">
      <alignment horizontal="center"/>
    </xf>
    <xf numFmtId="3" fontId="24" fillId="0" borderId="20" xfId="0" applyNumberFormat="1" applyFont="1" applyBorder="1" applyAlignment="1">
      <alignment/>
    </xf>
    <xf numFmtId="3" fontId="24" fillId="0" borderId="20" xfId="0" applyNumberFormat="1" applyFont="1" applyBorder="1" applyAlignment="1">
      <alignment horizontal="center"/>
    </xf>
    <xf numFmtId="3" fontId="0" fillId="0" borderId="20" xfId="0" applyNumberFormat="1" applyBorder="1" applyAlignment="1">
      <alignment/>
    </xf>
    <xf numFmtId="4" fontId="0" fillId="0" borderId="14" xfId="0" applyNumberFormat="1" applyBorder="1" applyAlignment="1">
      <alignment horizontal="center"/>
    </xf>
    <xf numFmtId="4" fontId="0" fillId="0" borderId="0" xfId="0" applyNumberFormat="1" applyAlignment="1">
      <alignment/>
    </xf>
    <xf numFmtId="3" fontId="0" fillId="0" borderId="14" xfId="0" applyNumberFormat="1" applyBorder="1" applyAlignment="1">
      <alignment horizontal="center"/>
    </xf>
    <xf numFmtId="3" fontId="24" fillId="0" borderId="14" xfId="0" applyNumberFormat="1" applyFont="1" applyBorder="1" applyAlignment="1">
      <alignment/>
    </xf>
    <xf numFmtId="3" fontId="24" fillId="0" borderId="14" xfId="0" applyNumberFormat="1" applyFont="1" applyBorder="1" applyAlignment="1">
      <alignment horizontal="center"/>
    </xf>
    <xf numFmtId="3" fontId="0" fillId="0" borderId="14" xfId="0" applyNumberFormat="1" applyBorder="1" applyAlignment="1">
      <alignment/>
    </xf>
    <xf numFmtId="3" fontId="34" fillId="0" borderId="14" xfId="57" applyNumberFormat="1" applyFont="1" applyFill="1" applyBorder="1" applyAlignment="1" quotePrefix="1">
      <alignment horizontal="right"/>
      <protection/>
    </xf>
    <xf numFmtId="3" fontId="0" fillId="0" borderId="32" xfId="0" applyNumberFormat="1" applyBorder="1" applyAlignment="1">
      <alignment horizontal="center"/>
    </xf>
    <xf numFmtId="3" fontId="24" fillId="0" borderId="32" xfId="0" applyNumberFormat="1" applyFont="1" applyBorder="1" applyAlignment="1">
      <alignment/>
    </xf>
    <xf numFmtId="3" fontId="24" fillId="0" borderId="32" xfId="0" applyNumberFormat="1" applyFont="1" applyBorder="1" applyAlignment="1">
      <alignment horizontal="center"/>
    </xf>
    <xf numFmtId="3" fontId="34" fillId="0" borderId="32" xfId="57" applyNumberFormat="1" applyFont="1" applyFill="1" applyBorder="1" applyAlignment="1">
      <alignment horizontal="right"/>
      <protection/>
    </xf>
    <xf numFmtId="3" fontId="0" fillId="0" borderId="24" xfId="0" applyNumberFormat="1" applyBorder="1" applyAlignment="1">
      <alignment horizontal="center"/>
    </xf>
    <xf numFmtId="3" fontId="0" fillId="0" borderId="24" xfId="0" applyNumberFormat="1" applyBorder="1" applyAlignment="1">
      <alignment/>
    </xf>
    <xf numFmtId="3" fontId="5" fillId="0" borderId="0" xfId="0" applyNumberFormat="1" applyFont="1" applyAlignment="1">
      <alignment horizontal="center"/>
    </xf>
    <xf numFmtId="3" fontId="0" fillId="0" borderId="0" xfId="0" applyNumberFormat="1" applyFont="1" applyAlignment="1">
      <alignment/>
    </xf>
    <xf numFmtId="0" fontId="0" fillId="0" borderId="0" xfId="0" applyFont="1" applyAlignment="1">
      <alignment/>
    </xf>
    <xf numFmtId="0" fontId="0" fillId="0" borderId="0" xfId="0" applyFont="1" applyAlignment="1">
      <alignment horizontal="center"/>
    </xf>
    <xf numFmtId="169" fontId="0" fillId="0" borderId="0" xfId="0" applyNumberFormat="1" applyFont="1" applyAlignment="1">
      <alignment/>
    </xf>
    <xf numFmtId="3" fontId="6" fillId="33" borderId="31" xfId="0" applyNumberFormat="1" applyFont="1" applyFill="1" applyBorder="1" applyAlignment="1">
      <alignment horizontal="center" vertical="center"/>
    </xf>
    <xf numFmtId="0" fontId="1" fillId="33" borderId="31" xfId="0" applyFont="1" applyFill="1" applyBorder="1" applyAlignment="1">
      <alignment horizontal="center" vertical="center"/>
    </xf>
    <xf numFmtId="3" fontId="1" fillId="33" borderId="31" xfId="0" applyNumberFormat="1" applyFont="1" applyFill="1" applyBorder="1" applyAlignment="1">
      <alignment horizontal="center" vertical="center"/>
    </xf>
    <xf numFmtId="0" fontId="2" fillId="0" borderId="33" xfId="0" applyFont="1" applyBorder="1" applyAlignment="1">
      <alignment horizontal="left"/>
    </xf>
    <xf numFmtId="0" fontId="1" fillId="0" borderId="33" xfId="0" applyFont="1" applyBorder="1" applyAlignment="1">
      <alignment horizontal="center"/>
    </xf>
    <xf numFmtId="3" fontId="2" fillId="0" borderId="33" xfId="0" applyNumberFormat="1" applyFont="1" applyBorder="1" applyAlignment="1">
      <alignment horizontal="right"/>
    </xf>
    <xf numFmtId="0" fontId="2" fillId="0" borderId="14" xfId="0" applyFont="1" applyBorder="1" applyAlignment="1">
      <alignment horizontal="left"/>
    </xf>
    <xf numFmtId="0" fontId="1" fillId="0" borderId="14" xfId="0" applyFont="1" applyBorder="1" applyAlignment="1">
      <alignment horizontal="left"/>
    </xf>
    <xf numFmtId="0" fontId="2" fillId="0" borderId="24" xfId="0" applyFont="1" applyBorder="1" applyAlignment="1">
      <alignment horizontal="left"/>
    </xf>
    <xf numFmtId="3" fontId="2" fillId="0" borderId="24" xfId="0" applyNumberFormat="1" applyFont="1" applyBorder="1" applyAlignment="1">
      <alignment horizontal="right"/>
    </xf>
    <xf numFmtId="3" fontId="0" fillId="0" borderId="0" xfId="0" applyNumberFormat="1" applyAlignment="1">
      <alignment vertical="center"/>
    </xf>
    <xf numFmtId="3" fontId="38" fillId="0" borderId="0" xfId="0" applyNumberFormat="1" applyFont="1" applyAlignment="1">
      <alignment horizontal="center"/>
    </xf>
    <xf numFmtId="0" fontId="2" fillId="33" borderId="34" xfId="0" applyFont="1" applyFill="1" applyBorder="1" applyAlignment="1">
      <alignment horizontal="center" vertical="center"/>
    </xf>
    <xf numFmtId="0" fontId="2" fillId="33" borderId="34" xfId="0" applyFont="1" applyFill="1" applyBorder="1" applyAlignment="1">
      <alignment horizontal="center" vertical="center" wrapText="1"/>
    </xf>
    <xf numFmtId="3" fontId="6" fillId="33" borderId="34" xfId="0" applyNumberFormat="1" applyFont="1" applyFill="1" applyBorder="1" applyAlignment="1">
      <alignment horizontal="center" vertical="center"/>
    </xf>
    <xf numFmtId="0" fontId="1" fillId="33" borderId="34" xfId="0" applyFont="1" applyFill="1" applyBorder="1" applyAlignment="1">
      <alignment horizontal="center" vertical="center"/>
    </xf>
    <xf numFmtId="3" fontId="1" fillId="33" borderId="34" xfId="0" applyNumberFormat="1" applyFont="1" applyFill="1" applyBorder="1" applyAlignment="1">
      <alignment horizontal="center" vertical="center"/>
    </xf>
    <xf numFmtId="0" fontId="9" fillId="0" borderId="10" xfId="0" applyFont="1" applyBorder="1" applyAlignment="1">
      <alignment horizontal="left"/>
    </xf>
    <xf numFmtId="0" fontId="1" fillId="0" borderId="11" xfId="0" applyFont="1" applyBorder="1" applyAlignment="1">
      <alignment horizontal="center"/>
    </xf>
    <xf numFmtId="169" fontId="2" fillId="0" borderId="11" xfId="0" applyNumberFormat="1" applyFont="1" applyBorder="1" applyAlignment="1">
      <alignment horizontal="right"/>
    </xf>
    <xf numFmtId="169" fontId="2" fillId="0" borderId="13" xfId="0" applyNumberFormat="1" applyFont="1" applyBorder="1" applyAlignment="1">
      <alignment horizontal="right"/>
    </xf>
    <xf numFmtId="169" fontId="2" fillId="0" borderId="27" xfId="0" applyNumberFormat="1" applyFont="1" applyBorder="1" applyAlignment="1">
      <alignment horizontal="right"/>
    </xf>
    <xf numFmtId="169" fontId="2" fillId="0" borderId="15" xfId="0" applyNumberFormat="1" applyFont="1" applyBorder="1" applyAlignment="1">
      <alignment horizontal="right"/>
    </xf>
    <xf numFmtId="169" fontId="8" fillId="0" borderId="0" xfId="0" applyNumberFormat="1" applyFont="1" applyAlignment="1">
      <alignment/>
    </xf>
    <xf numFmtId="0" fontId="39" fillId="0" borderId="0" xfId="0" applyFont="1" applyFill="1" applyBorder="1" applyAlignment="1">
      <alignment horizontal="center"/>
    </xf>
    <xf numFmtId="0" fontId="39" fillId="0" borderId="0" xfId="0" applyFont="1" applyAlignment="1">
      <alignment/>
    </xf>
    <xf numFmtId="0" fontId="9" fillId="0" borderId="0" xfId="0" applyFont="1" applyAlignment="1">
      <alignment/>
    </xf>
    <xf numFmtId="0" fontId="5" fillId="0" borderId="0" xfId="0" applyFont="1" applyAlignment="1">
      <alignment/>
    </xf>
    <xf numFmtId="0" fontId="11" fillId="0" borderId="0" xfId="0" applyFont="1" applyAlignment="1">
      <alignment/>
    </xf>
    <xf numFmtId="169" fontId="11" fillId="0" borderId="0" xfId="0" applyNumberFormat="1" applyFont="1" applyAlignment="1">
      <alignment/>
    </xf>
    <xf numFmtId="0" fontId="12" fillId="0" borderId="0" xfId="0" applyFont="1" applyFill="1" applyBorder="1" applyAlignment="1">
      <alignment horizontal="left"/>
    </xf>
    <xf numFmtId="3" fontId="1" fillId="0" borderId="14" xfId="0" applyNumberFormat="1" applyFont="1" applyBorder="1" applyAlignment="1">
      <alignment horizontal="right"/>
    </xf>
    <xf numFmtId="0" fontId="5" fillId="0" borderId="0" xfId="0" applyFont="1" applyFill="1" applyBorder="1" applyAlignment="1">
      <alignment/>
    </xf>
    <xf numFmtId="0" fontId="5" fillId="0" borderId="0" xfId="0" applyFont="1" applyAlignment="1">
      <alignment horizontal="right"/>
    </xf>
    <xf numFmtId="0" fontId="11" fillId="0" borderId="0" xfId="0" applyFont="1" applyAlignment="1">
      <alignment/>
    </xf>
    <xf numFmtId="3" fontId="24" fillId="0" borderId="0" xfId="0" applyNumberFormat="1" applyFont="1" applyAlignment="1">
      <alignment horizontal="justify" wrapText="1"/>
    </xf>
    <xf numFmtId="3" fontId="0" fillId="0" borderId="0" xfId="0" applyNumberFormat="1" applyAlignment="1">
      <alignment horizontal="justify" wrapText="1"/>
    </xf>
    <xf numFmtId="3" fontId="19" fillId="0" borderId="0" xfId="0" applyNumberFormat="1" applyFont="1" applyAlignment="1">
      <alignment horizontal="center"/>
    </xf>
    <xf numFmtId="3" fontId="12" fillId="0" borderId="0" xfId="0" applyNumberFormat="1" applyFont="1" applyAlignment="1">
      <alignment horizontal="center"/>
    </xf>
    <xf numFmtId="3" fontId="22" fillId="0" borderId="0" xfId="0" applyNumberFormat="1" applyFont="1" applyAlignment="1">
      <alignment horizontal="center"/>
    </xf>
    <xf numFmtId="3" fontId="23" fillId="0" borderId="0" xfId="0" applyNumberFormat="1" applyFont="1" applyAlignment="1">
      <alignment horizontal="center"/>
    </xf>
    <xf numFmtId="3" fontId="24" fillId="0" borderId="0" xfId="0" applyNumberFormat="1" applyFont="1" applyAlignment="1">
      <alignment horizontal="center"/>
    </xf>
    <xf numFmtId="3" fontId="0" fillId="0" borderId="0" xfId="0" applyNumberFormat="1" applyAlignment="1">
      <alignment horizontal="center"/>
    </xf>
    <xf numFmtId="3" fontId="36" fillId="0" borderId="0" xfId="0" applyNumberFormat="1" applyFont="1" applyAlignment="1">
      <alignment horizontal="center"/>
    </xf>
    <xf numFmtId="3" fontId="37" fillId="0" borderId="0" xfId="0" applyNumberFormat="1" applyFont="1" applyAlignment="1">
      <alignment horizontal="center"/>
    </xf>
    <xf numFmtId="0" fontId="24" fillId="0" borderId="0" xfId="0" applyNumberFormat="1" applyFont="1" applyAlignment="1">
      <alignment horizontal="justify" wrapText="1"/>
    </xf>
    <xf numFmtId="0" fontId="0" fillId="0" borderId="0" xfId="0" applyNumberFormat="1" applyAlignment="1">
      <alignment horizontal="justify" wrapText="1"/>
    </xf>
    <xf numFmtId="3" fontId="30" fillId="0" borderId="0" xfId="0" applyNumberFormat="1" applyFont="1" applyAlignment="1">
      <alignment horizontal="center"/>
    </xf>
    <xf numFmtId="3" fontId="31" fillId="0" borderId="0" xfId="0" applyNumberFormat="1" applyFont="1" applyAlignment="1">
      <alignment horizontal="center"/>
    </xf>
    <xf numFmtId="3" fontId="32" fillId="0" borderId="0" xfId="0" applyNumberFormat="1" applyFont="1" applyAlignment="1">
      <alignment horizontal="center"/>
    </xf>
    <xf numFmtId="3" fontId="33" fillId="0" borderId="0" xfId="0" applyNumberFormat="1" applyFont="1" applyAlignment="1">
      <alignment horizontal="center"/>
    </xf>
    <xf numFmtId="0" fontId="0" fillId="0" borderId="0" xfId="0" applyAlignment="1">
      <alignment horizontal="left"/>
    </xf>
    <xf numFmtId="0" fontId="39" fillId="0" borderId="0" xfId="0" applyFont="1" applyFill="1" applyBorder="1" applyAlignment="1">
      <alignment horizontal="left"/>
    </xf>
    <xf numFmtId="0" fontId="3" fillId="0" borderId="0" xfId="0" applyFont="1" applyAlignment="1">
      <alignment horizontal="center" vertical="center"/>
    </xf>
    <xf numFmtId="0" fontId="7" fillId="0" borderId="0" xfId="0" applyFont="1" applyAlignment="1">
      <alignment horizontal="center"/>
    </xf>
    <xf numFmtId="0" fontId="11" fillId="0" borderId="35" xfId="0" applyFont="1" applyBorder="1" applyAlignment="1">
      <alignment horizontal="center"/>
    </xf>
    <xf numFmtId="169" fontId="11" fillId="0" borderId="0" xfId="0" applyNumberFormat="1" applyFont="1" applyAlignment="1">
      <alignment horizontal="center"/>
    </xf>
    <xf numFmtId="3" fontId="6" fillId="33" borderId="31" xfId="0" applyNumberFormat="1" applyFont="1" applyFill="1" applyBorder="1" applyAlignment="1">
      <alignment horizontal="center" vertical="center"/>
    </xf>
    <xf numFmtId="3" fontId="6" fillId="33" borderId="31" xfId="0" applyNumberFormat="1" applyFont="1" applyFill="1" applyBorder="1" applyAlignment="1">
      <alignment horizontal="center" vertical="center" wrapText="1"/>
    </xf>
    <xf numFmtId="0" fontId="5" fillId="0" borderId="0" xfId="0" applyFont="1" applyFill="1" applyBorder="1" applyAlignment="1">
      <alignment horizontal="left"/>
    </xf>
    <xf numFmtId="0" fontId="11" fillId="0" borderId="0" xfId="0" applyFont="1" applyAlignment="1">
      <alignment horizontal="left"/>
    </xf>
    <xf numFmtId="0" fontId="6" fillId="33" borderId="31" xfId="0" applyFont="1" applyFill="1" applyBorder="1" applyAlignment="1">
      <alignment horizontal="center" vertical="center"/>
    </xf>
    <xf numFmtId="0" fontId="6" fillId="33" borderId="31" xfId="0" applyFont="1" applyFill="1" applyBorder="1" applyAlignment="1">
      <alignment horizontal="center" vertical="center" wrapText="1"/>
    </xf>
    <xf numFmtId="169" fontId="8" fillId="0" borderId="0" xfId="0" applyNumberFormat="1" applyFont="1" applyAlignment="1">
      <alignment horizontal="center"/>
    </xf>
    <xf numFmtId="3" fontId="6" fillId="33" borderId="34" xfId="0" applyNumberFormat="1" applyFont="1" applyFill="1" applyBorder="1" applyAlignment="1">
      <alignment horizontal="center" vertical="center" wrapText="1"/>
    </xf>
    <xf numFmtId="3" fontId="6" fillId="33" borderId="34" xfId="0" applyNumberFormat="1" applyFont="1" applyFill="1" applyBorder="1" applyAlignment="1">
      <alignment horizontal="center" vertical="center"/>
    </xf>
    <xf numFmtId="3" fontId="25" fillId="0" borderId="0" xfId="0" applyNumberFormat="1"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KQKD Q3.07"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25"/>
  <sheetViews>
    <sheetView zoomScalePageLayoutView="0" workbookViewId="0" topLeftCell="A9">
      <selection activeCell="D3" sqref="D3:F3"/>
    </sheetView>
  </sheetViews>
  <sheetFormatPr defaultColWidth="8.796875" defaultRowHeight="15"/>
  <cols>
    <col min="1" max="1" width="5.59765625" style="10" customWidth="1"/>
    <col min="2" max="2" width="25.8984375" style="10" customWidth="1"/>
    <col min="3" max="3" width="9" style="10" customWidth="1"/>
    <col min="4" max="5" width="13.59765625" style="10" customWidth="1"/>
    <col min="6" max="6" width="15.59765625" style="10" customWidth="1"/>
    <col min="7" max="7" width="9" style="10" customWidth="1"/>
    <col min="8" max="8" width="13.5" style="10" bestFit="1" customWidth="1"/>
    <col min="9" max="11" width="9" style="10" customWidth="1"/>
    <col min="12" max="12" width="9.09765625" style="10" customWidth="1"/>
    <col min="13" max="16384" width="9" style="10" customWidth="1"/>
  </cols>
  <sheetData>
    <row r="1" spans="1:6" ht="19.5" customHeight="1">
      <c r="A1" s="62" t="s">
        <v>202</v>
      </c>
      <c r="D1" s="136" t="s">
        <v>203</v>
      </c>
      <c r="E1" s="137"/>
      <c r="F1" s="137"/>
    </row>
    <row r="2" spans="1:6" ht="19.5" customHeight="1">
      <c r="A2" s="63" t="s">
        <v>204</v>
      </c>
      <c r="B2" s="64"/>
      <c r="D2" s="138" t="s">
        <v>205</v>
      </c>
      <c r="E2" s="139"/>
      <c r="F2" s="139"/>
    </row>
    <row r="3" spans="2:6" ht="19.5" customHeight="1">
      <c r="B3" s="65" t="s">
        <v>206</v>
      </c>
      <c r="D3" s="165" t="s">
        <v>266</v>
      </c>
      <c r="E3" s="165"/>
      <c r="F3" s="165"/>
    </row>
    <row r="4" ht="19.5" customHeight="1">
      <c r="B4" s="66" t="s">
        <v>207</v>
      </c>
    </row>
    <row r="5" ht="19.5" customHeight="1"/>
    <row r="6" spans="2:3" ht="19.5" customHeight="1">
      <c r="B6" s="67" t="s">
        <v>208</v>
      </c>
      <c r="C6" s="68" t="s">
        <v>209</v>
      </c>
    </row>
    <row r="7" ht="19.5" customHeight="1">
      <c r="C7" s="68" t="s">
        <v>210</v>
      </c>
    </row>
    <row r="8" spans="2:6" ht="29.25" customHeight="1">
      <c r="B8" s="134" t="s">
        <v>211</v>
      </c>
      <c r="C8" s="135"/>
      <c r="D8" s="135"/>
      <c r="E8" s="135"/>
      <c r="F8" s="135"/>
    </row>
    <row r="9" spans="2:6" ht="29.25" customHeight="1">
      <c r="B9" s="134" t="s">
        <v>212</v>
      </c>
      <c r="C9" s="135"/>
      <c r="D9" s="135"/>
      <c r="E9" s="135"/>
      <c r="F9" s="135"/>
    </row>
    <row r="10" spans="2:6" ht="36.75" customHeight="1">
      <c r="B10" s="134" t="s">
        <v>213</v>
      </c>
      <c r="C10" s="135"/>
      <c r="D10" s="135"/>
      <c r="E10" s="135"/>
      <c r="F10" s="135"/>
    </row>
    <row r="11" spans="2:6" ht="29.25" customHeight="1">
      <c r="B11" s="134" t="s">
        <v>214</v>
      </c>
      <c r="C11" s="135"/>
      <c r="D11" s="135"/>
      <c r="E11" s="135"/>
      <c r="F11" s="135"/>
    </row>
    <row r="12" spans="2:6" ht="29.25" customHeight="1">
      <c r="B12" s="134" t="s">
        <v>215</v>
      </c>
      <c r="C12" s="135"/>
      <c r="D12" s="135"/>
      <c r="E12" s="135"/>
      <c r="F12" s="135"/>
    </row>
    <row r="13" spans="2:6" ht="29.25" customHeight="1">
      <c r="B13" s="134" t="s">
        <v>216</v>
      </c>
      <c r="C13" s="135"/>
      <c r="D13" s="135"/>
      <c r="E13" s="135"/>
      <c r="F13" s="135"/>
    </row>
    <row r="14" spans="2:6" ht="38.25" customHeight="1">
      <c r="B14" s="134" t="s">
        <v>254</v>
      </c>
      <c r="C14" s="135"/>
      <c r="D14" s="135"/>
      <c r="E14" s="135"/>
      <c r="F14" s="135"/>
    </row>
    <row r="15" spans="2:6" ht="50.25" customHeight="1">
      <c r="B15" s="134" t="s">
        <v>264</v>
      </c>
      <c r="C15" s="135"/>
      <c r="D15" s="135"/>
      <c r="E15" s="135"/>
      <c r="F15" s="135"/>
    </row>
    <row r="16" spans="2:6" ht="26.25" customHeight="1">
      <c r="B16" s="134" t="s">
        <v>217</v>
      </c>
      <c r="C16" s="135"/>
      <c r="D16" s="135"/>
      <c r="E16" s="135"/>
      <c r="F16" s="135"/>
    </row>
    <row r="17" spans="2:6" ht="36.75" customHeight="1">
      <c r="B17" s="134" t="s">
        <v>218</v>
      </c>
      <c r="C17" s="135"/>
      <c r="D17" s="135"/>
      <c r="E17" s="135"/>
      <c r="F17" s="135"/>
    </row>
    <row r="18" ht="7.5" customHeight="1"/>
    <row r="19" ht="19.5" customHeight="1">
      <c r="B19" s="69" t="s">
        <v>219</v>
      </c>
    </row>
    <row r="20" ht="22.5" customHeight="1">
      <c r="E20" s="70" t="s">
        <v>220</v>
      </c>
    </row>
    <row r="21" ht="19.5" customHeight="1"/>
    <row r="22" ht="19.5" customHeight="1">
      <c r="E22" s="71"/>
    </row>
    <row r="23" spans="1:2" ht="19.5" customHeight="1">
      <c r="A23" s="63" t="s">
        <v>221</v>
      </c>
      <c r="B23" s="72"/>
    </row>
    <row r="24" spans="1:2" ht="17.25" customHeight="1">
      <c r="A24" s="72"/>
      <c r="B24" s="62" t="s">
        <v>222</v>
      </c>
    </row>
    <row r="25" spans="1:5" ht="17.25" customHeight="1">
      <c r="A25" s="72"/>
      <c r="B25" s="62" t="s">
        <v>223</v>
      </c>
      <c r="E25" s="70" t="s">
        <v>224</v>
      </c>
    </row>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sheetData>
  <sheetProtection/>
  <mergeCells count="13">
    <mergeCell ref="B14:F14"/>
    <mergeCell ref="B15:F15"/>
    <mergeCell ref="D3:F3"/>
    <mergeCell ref="B16:F16"/>
    <mergeCell ref="B17:F17"/>
    <mergeCell ref="D1:F1"/>
    <mergeCell ref="D2:F2"/>
    <mergeCell ref="B8:F8"/>
    <mergeCell ref="B9:F9"/>
    <mergeCell ref="B10:F10"/>
    <mergeCell ref="B11:F11"/>
    <mergeCell ref="B12:F12"/>
    <mergeCell ref="B13:F13"/>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32"/>
  <sheetViews>
    <sheetView zoomScalePageLayoutView="0" workbookViewId="0" topLeftCell="A17">
      <selection activeCell="D3" sqref="D3:F3"/>
    </sheetView>
  </sheetViews>
  <sheetFormatPr defaultColWidth="8.796875" defaultRowHeight="15"/>
  <cols>
    <col min="1" max="1" width="5.59765625" style="10" customWidth="1"/>
    <col min="2" max="2" width="25.8984375" style="10" customWidth="1"/>
    <col min="3" max="3" width="9" style="10" customWidth="1"/>
    <col min="4" max="5" width="13.59765625" style="10" customWidth="1"/>
    <col min="6" max="6" width="15.59765625" style="10" customWidth="1"/>
    <col min="7" max="7" width="9" style="10" customWidth="1"/>
    <col min="8" max="8" width="13.5" style="10" bestFit="1" customWidth="1"/>
    <col min="9" max="9" width="16.69921875" style="10" customWidth="1"/>
    <col min="10" max="10" width="14.09765625" style="10" bestFit="1" customWidth="1"/>
    <col min="11" max="11" width="9" style="10" customWidth="1"/>
    <col min="12" max="12" width="20.5" style="10" customWidth="1"/>
    <col min="13" max="16384" width="9" style="10" customWidth="1"/>
  </cols>
  <sheetData>
    <row r="1" spans="1:6" ht="19.5" customHeight="1">
      <c r="A1" s="62" t="s">
        <v>202</v>
      </c>
      <c r="D1" s="136" t="s">
        <v>203</v>
      </c>
      <c r="E1" s="137"/>
      <c r="F1" s="137"/>
    </row>
    <row r="2" spans="1:6" ht="19.5" customHeight="1">
      <c r="A2" s="62" t="s">
        <v>204</v>
      </c>
      <c r="D2" s="138" t="s">
        <v>205</v>
      </c>
      <c r="E2" s="139"/>
      <c r="F2" s="139"/>
    </row>
    <row r="3" spans="2:6" ht="19.5" customHeight="1">
      <c r="B3" s="73" t="s">
        <v>225</v>
      </c>
      <c r="D3" s="165" t="s">
        <v>265</v>
      </c>
      <c r="E3" s="165"/>
      <c r="F3" s="165"/>
    </row>
    <row r="4" ht="19.5" customHeight="1"/>
    <row r="5" spans="2:6" ht="24" customHeight="1">
      <c r="B5" s="146" t="s">
        <v>226</v>
      </c>
      <c r="C5" s="147"/>
      <c r="D5" s="147"/>
      <c r="E5" s="147"/>
      <c r="F5" s="147"/>
    </row>
    <row r="6" spans="2:6" ht="19.5" customHeight="1">
      <c r="B6" s="148" t="s">
        <v>248</v>
      </c>
      <c r="C6" s="149"/>
      <c r="D6" s="149"/>
      <c r="E6" s="149"/>
      <c r="F6" s="149"/>
    </row>
    <row r="7" ht="19.5" customHeight="1"/>
    <row r="8" spans="2:3" ht="19.5" customHeight="1">
      <c r="B8" s="67" t="s">
        <v>208</v>
      </c>
      <c r="C8" s="68" t="s">
        <v>209</v>
      </c>
    </row>
    <row r="9" ht="19.5" customHeight="1">
      <c r="C9" s="68" t="s">
        <v>210</v>
      </c>
    </row>
    <row r="10" spans="2:6" ht="36" customHeight="1">
      <c r="B10" s="134" t="s">
        <v>227</v>
      </c>
      <c r="C10" s="135"/>
      <c r="D10" s="135"/>
      <c r="E10" s="135"/>
      <c r="F10" s="135"/>
    </row>
    <row r="11" spans="2:6" ht="36" customHeight="1">
      <c r="B11" s="134" t="s">
        <v>252</v>
      </c>
      <c r="C11" s="135"/>
      <c r="D11" s="135"/>
      <c r="E11" s="135"/>
      <c r="F11" s="135"/>
    </row>
    <row r="12" ht="6.75" customHeight="1"/>
    <row r="13" ht="15.75" customHeight="1">
      <c r="B13" s="74" t="s">
        <v>253</v>
      </c>
    </row>
    <row r="14" spans="2:6" s="109" customFormat="1" ht="96" customHeight="1">
      <c r="B14" s="144" t="s">
        <v>260</v>
      </c>
      <c r="C14" s="145"/>
      <c r="D14" s="145"/>
      <c r="E14" s="145"/>
      <c r="F14" s="145"/>
    </row>
    <row r="15" spans="1:6" ht="16.5" customHeight="1">
      <c r="A15" s="134" t="s">
        <v>228</v>
      </c>
      <c r="B15" s="135"/>
      <c r="C15" s="135"/>
      <c r="D15" s="135"/>
      <c r="E15" s="135"/>
      <c r="F15" s="135"/>
    </row>
    <row r="16" ht="19.5" customHeight="1"/>
    <row r="17" spans="1:16" ht="19.5" customHeight="1">
      <c r="A17" s="75" t="s">
        <v>229</v>
      </c>
      <c r="B17" s="75" t="s">
        <v>230</v>
      </c>
      <c r="C17" s="75" t="s">
        <v>231</v>
      </c>
      <c r="D17" s="75" t="s">
        <v>249</v>
      </c>
      <c r="E17" s="75" t="s">
        <v>250</v>
      </c>
      <c r="F17" s="75" t="s">
        <v>232</v>
      </c>
      <c r="I17" s="76"/>
      <c r="J17" s="76"/>
      <c r="K17" s="76"/>
      <c r="L17" s="76"/>
      <c r="M17" s="76"/>
      <c r="N17" s="76"/>
      <c r="O17" s="76"/>
      <c r="P17" s="76"/>
    </row>
    <row r="18" spans="1:14" ht="19.5" customHeight="1">
      <c r="A18" s="77">
        <v>1</v>
      </c>
      <c r="B18" s="78" t="s">
        <v>233</v>
      </c>
      <c r="C18" s="79" t="s">
        <v>234</v>
      </c>
      <c r="D18" s="80">
        <v>5120663</v>
      </c>
      <c r="E18" s="10">
        <v>8364662</v>
      </c>
      <c r="F18" s="81">
        <f>D18/E18%</f>
        <v>61.21781131144331</v>
      </c>
      <c r="J18" s="82"/>
      <c r="K18" s="82"/>
      <c r="L18" s="82"/>
      <c r="M18" s="82"/>
      <c r="N18" s="82"/>
    </row>
    <row r="19" spans="1:14" ht="19.5" customHeight="1">
      <c r="A19" s="83">
        <v>2</v>
      </c>
      <c r="B19" s="84" t="s">
        <v>235</v>
      </c>
      <c r="C19" s="85" t="s">
        <v>236</v>
      </c>
      <c r="D19" s="86">
        <f>30099922574+17945250+353243583</f>
        <v>30471111407</v>
      </c>
      <c r="E19" s="86">
        <f>42312278089+19918065+403536486</f>
        <v>42735732640</v>
      </c>
      <c r="F19" s="81">
        <f>D19/E19%</f>
        <v>71.3012496209776</v>
      </c>
      <c r="J19" s="82"/>
      <c r="K19" s="82"/>
      <c r="L19" s="82"/>
      <c r="M19" s="82"/>
      <c r="N19" s="82"/>
    </row>
    <row r="20" spans="1:9" ht="19.5" customHeight="1">
      <c r="A20" s="83">
        <v>3</v>
      </c>
      <c r="B20" s="84" t="s">
        <v>237</v>
      </c>
      <c r="C20" s="85" t="s">
        <v>236</v>
      </c>
      <c r="D20" s="86">
        <f>26630367322+1249153989+395574818+1600908153+86546475</f>
        <v>29962550757</v>
      </c>
      <c r="E20" s="86">
        <v>40765634345</v>
      </c>
      <c r="F20" s="81">
        <f>D20/E20%</f>
        <v>73.49953272755825</v>
      </c>
      <c r="I20" s="80"/>
    </row>
    <row r="21" spans="1:6" ht="19.5" customHeight="1">
      <c r="A21" s="83">
        <v>4</v>
      </c>
      <c r="B21" s="84" t="s">
        <v>238</v>
      </c>
      <c r="C21" s="85" t="s">
        <v>236</v>
      </c>
      <c r="D21" s="87">
        <f>D19-D20</f>
        <v>508560650</v>
      </c>
      <c r="E21" s="87">
        <f>E19-E20</f>
        <v>1970098295</v>
      </c>
      <c r="F21" s="81">
        <f>D21/E21%</f>
        <v>25.813973408875015</v>
      </c>
    </row>
    <row r="22" spans="1:9" ht="19.5" customHeight="1">
      <c r="A22" s="88">
        <v>5</v>
      </c>
      <c r="B22" s="89" t="s">
        <v>239</v>
      </c>
      <c r="C22" s="90" t="s">
        <v>240</v>
      </c>
      <c r="D22" s="91">
        <f>D19/D18</f>
        <v>5950.618388087636</v>
      </c>
      <c r="E22" s="91">
        <f>E19/E18</f>
        <v>5109.080634698688</v>
      </c>
      <c r="F22" s="81">
        <f>D22/E22%</f>
        <v>116.47141263877465</v>
      </c>
      <c r="I22" s="82"/>
    </row>
    <row r="23" spans="1:8" ht="19.5" customHeight="1">
      <c r="A23" s="92"/>
      <c r="B23" s="93"/>
      <c r="C23" s="93"/>
      <c r="D23" s="93"/>
      <c r="E23" s="93"/>
      <c r="F23" s="93"/>
      <c r="H23" s="82"/>
    </row>
    <row r="24" ht="10.5" customHeight="1"/>
    <row r="25" ht="18.75" customHeight="1">
      <c r="B25" s="69" t="s">
        <v>241</v>
      </c>
    </row>
    <row r="26" ht="19.5" customHeight="1">
      <c r="E26" s="110" t="s">
        <v>242</v>
      </c>
    </row>
    <row r="27" ht="19.5" customHeight="1"/>
    <row r="28" spans="4:6" ht="19.5" customHeight="1">
      <c r="D28" s="140"/>
      <c r="E28" s="141"/>
      <c r="F28" s="141"/>
    </row>
    <row r="29" spans="1:6" ht="19.5" customHeight="1">
      <c r="A29" s="63" t="s">
        <v>221</v>
      </c>
      <c r="B29" s="72"/>
      <c r="D29" s="142"/>
      <c r="E29" s="143"/>
      <c r="F29" s="143"/>
    </row>
    <row r="30" spans="1:2" ht="17.25" customHeight="1">
      <c r="A30" s="72"/>
      <c r="B30" s="62" t="s">
        <v>222</v>
      </c>
    </row>
    <row r="31" spans="1:2" ht="17.25" customHeight="1">
      <c r="A31" s="72"/>
      <c r="B31" s="62" t="s">
        <v>223</v>
      </c>
    </row>
    <row r="32" ht="19.5" customHeight="1">
      <c r="E32" s="94"/>
    </row>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sheetData>
  <sheetProtection/>
  <mergeCells count="11">
    <mergeCell ref="D1:F1"/>
    <mergeCell ref="D2:F2"/>
    <mergeCell ref="B5:F5"/>
    <mergeCell ref="B6:F6"/>
    <mergeCell ref="D3:F3"/>
    <mergeCell ref="D28:F28"/>
    <mergeCell ref="D29:F29"/>
    <mergeCell ref="B10:F10"/>
    <mergeCell ref="B11:F11"/>
    <mergeCell ref="B14:F14"/>
    <mergeCell ref="A15:F15"/>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122"/>
  <sheetViews>
    <sheetView zoomScalePageLayoutView="0" workbookViewId="0" topLeftCell="A87">
      <selection activeCell="A121" sqref="A121"/>
    </sheetView>
  </sheetViews>
  <sheetFormatPr defaultColWidth="8.796875" defaultRowHeight="15"/>
  <cols>
    <col min="1" max="1" width="44.09765625" style="0" customWidth="1"/>
    <col min="2" max="2" width="5" style="5" bestFit="1" customWidth="1"/>
    <col min="3" max="3" width="9.09765625" style="5" customWidth="1"/>
    <col min="4" max="5" width="14.5" style="10" customWidth="1"/>
    <col min="6" max="6" width="23.19921875" style="0" customWidth="1"/>
  </cols>
  <sheetData>
    <row r="1" spans="1:5" ht="16.5">
      <c r="A1" s="40" t="s">
        <v>25</v>
      </c>
      <c r="B1" s="41"/>
      <c r="C1" s="41"/>
      <c r="D1" s="41" t="s">
        <v>191</v>
      </c>
      <c r="E1" s="41"/>
    </row>
    <row r="2" spans="1:5" ht="16.5">
      <c r="A2" s="42" t="s">
        <v>244</v>
      </c>
      <c r="B2" s="41"/>
      <c r="C2" s="41"/>
      <c r="D2" s="43" t="s">
        <v>243</v>
      </c>
      <c r="E2" s="43"/>
    </row>
    <row r="3" spans="1:5" ht="16.5">
      <c r="A3" s="43" t="s">
        <v>189</v>
      </c>
      <c r="B3" s="41"/>
      <c r="C3" s="41"/>
      <c r="D3" s="43" t="s">
        <v>193</v>
      </c>
      <c r="E3" s="43"/>
    </row>
    <row r="4" spans="1:5" ht="16.5">
      <c r="A4" s="43" t="s">
        <v>190</v>
      </c>
      <c r="B4" s="41"/>
      <c r="C4" s="41"/>
      <c r="D4" s="41"/>
      <c r="E4" s="41"/>
    </row>
    <row r="5" spans="1:5" ht="16.5">
      <c r="A5" s="43"/>
      <c r="B5" s="41"/>
      <c r="C5" s="41"/>
      <c r="D5" s="41"/>
      <c r="E5" s="41"/>
    </row>
    <row r="6" spans="1:5" ht="28.5" customHeight="1">
      <c r="A6" s="152" t="s">
        <v>66</v>
      </c>
      <c r="B6" s="152"/>
      <c r="C6" s="152"/>
      <c r="D6" s="152"/>
      <c r="E6" s="152"/>
    </row>
    <row r="7" spans="1:5" ht="16.5" customHeight="1" thickBot="1">
      <c r="A7" s="154" t="s">
        <v>245</v>
      </c>
      <c r="B7" s="154"/>
      <c r="C7" s="154"/>
      <c r="D7" s="154"/>
      <c r="E7" s="154"/>
    </row>
    <row r="8" spans="1:5" ht="26.25" thickBot="1">
      <c r="A8" s="21" t="s">
        <v>182</v>
      </c>
      <c r="B8" s="15" t="s">
        <v>31</v>
      </c>
      <c r="C8" s="20" t="s">
        <v>26</v>
      </c>
      <c r="D8" s="23" t="s">
        <v>68</v>
      </c>
      <c r="E8" s="22" t="s">
        <v>67</v>
      </c>
    </row>
    <row r="9" spans="1:5" ht="15">
      <c r="A9" s="1">
        <v>1</v>
      </c>
      <c r="B9" s="2">
        <v>2</v>
      </c>
      <c r="C9" s="2">
        <v>3</v>
      </c>
      <c r="D9" s="6">
        <v>4</v>
      </c>
      <c r="E9" s="7">
        <v>5</v>
      </c>
    </row>
    <row r="10" spans="1:5" ht="15">
      <c r="A10" s="28" t="s">
        <v>184</v>
      </c>
      <c r="B10" s="25"/>
      <c r="C10" s="25"/>
      <c r="D10" s="26"/>
      <c r="E10" s="27"/>
    </row>
    <row r="11" spans="1:5" ht="15">
      <c r="A11" s="3" t="s">
        <v>69</v>
      </c>
      <c r="B11" s="19">
        <v>100</v>
      </c>
      <c r="C11" s="12"/>
      <c r="D11" s="49">
        <f>D12+D18+D25+D28</f>
        <v>83864297497</v>
      </c>
      <c r="E11" s="49">
        <f>E12+E18+E25+E28</f>
        <v>92306454511</v>
      </c>
    </row>
    <row r="12" spans="1:5" ht="15">
      <c r="A12" s="3" t="s">
        <v>70</v>
      </c>
      <c r="B12" s="19">
        <v>110</v>
      </c>
      <c r="C12" s="12"/>
      <c r="D12" s="49">
        <f>SUM(D13:D14)</f>
        <v>1624088753</v>
      </c>
      <c r="E12" s="49">
        <f>SUM(E13:E14)</f>
        <v>5080254421</v>
      </c>
    </row>
    <row r="13" spans="1:5" ht="15">
      <c r="A13" s="4" t="s">
        <v>71</v>
      </c>
      <c r="B13" s="12">
        <v>111</v>
      </c>
      <c r="C13" s="12" t="s">
        <v>72</v>
      </c>
      <c r="D13" s="51">
        <v>1624088753</v>
      </c>
      <c r="E13" s="51">
        <v>5080254421</v>
      </c>
    </row>
    <row r="14" spans="1:5" ht="15">
      <c r="A14" s="4" t="s">
        <v>73</v>
      </c>
      <c r="B14" s="12">
        <v>112</v>
      </c>
      <c r="C14" s="12"/>
      <c r="D14" s="51"/>
      <c r="E14" s="51"/>
    </row>
    <row r="15" spans="1:5" ht="15">
      <c r="A15" s="3" t="s">
        <v>74</v>
      </c>
      <c r="B15" s="19">
        <v>120</v>
      </c>
      <c r="C15" s="12" t="s">
        <v>75</v>
      </c>
      <c r="D15" s="49"/>
      <c r="E15" s="49"/>
    </row>
    <row r="16" spans="1:5" ht="15" hidden="1">
      <c r="A16" s="4" t="s">
        <v>76</v>
      </c>
      <c r="B16" s="12">
        <v>121</v>
      </c>
      <c r="C16" s="12"/>
      <c r="D16" s="51"/>
      <c r="E16" s="51">
        <v>0</v>
      </c>
    </row>
    <row r="17" spans="1:5" ht="15" hidden="1">
      <c r="A17" s="4" t="s">
        <v>77</v>
      </c>
      <c r="B17" s="12">
        <v>129</v>
      </c>
      <c r="C17" s="12"/>
      <c r="D17" s="51"/>
      <c r="E17" s="51">
        <v>0</v>
      </c>
    </row>
    <row r="18" spans="1:5" ht="15">
      <c r="A18" s="3" t="s">
        <v>78</v>
      </c>
      <c r="B18" s="19">
        <v>130</v>
      </c>
      <c r="C18" s="12"/>
      <c r="D18" s="49">
        <f>SUM(D19:D24)</f>
        <v>68582353777</v>
      </c>
      <c r="E18" s="49">
        <f>SUM(E19:E24)</f>
        <v>66944841894</v>
      </c>
    </row>
    <row r="19" spans="1:5" ht="15">
      <c r="A19" s="4" t="s">
        <v>79</v>
      </c>
      <c r="B19" s="12">
        <v>131</v>
      </c>
      <c r="C19" s="12"/>
      <c r="D19" s="51">
        <v>68451794935</v>
      </c>
      <c r="E19" s="51">
        <v>66804883789</v>
      </c>
    </row>
    <row r="20" spans="1:5" ht="15">
      <c r="A20" s="4" t="s">
        <v>80</v>
      </c>
      <c r="B20" s="12">
        <v>132</v>
      </c>
      <c r="C20" s="12"/>
      <c r="D20" s="51">
        <v>28498194</v>
      </c>
      <c r="E20" s="51">
        <v>5621008</v>
      </c>
    </row>
    <row r="21" spans="1:5" ht="15">
      <c r="A21" s="4" t="s">
        <v>81</v>
      </c>
      <c r="B21" s="12">
        <v>133</v>
      </c>
      <c r="C21" s="12"/>
      <c r="D21" s="51"/>
      <c r="E21" s="51"/>
    </row>
    <row r="22" spans="1:5" ht="15">
      <c r="A22" s="4" t="s">
        <v>82</v>
      </c>
      <c r="B22" s="12">
        <v>134</v>
      </c>
      <c r="C22" s="12"/>
      <c r="D22" s="51"/>
      <c r="E22" s="51"/>
    </row>
    <row r="23" spans="1:5" ht="15">
      <c r="A23" s="4" t="s">
        <v>83</v>
      </c>
      <c r="B23" s="12">
        <v>138</v>
      </c>
      <c r="C23" s="12" t="s">
        <v>84</v>
      </c>
      <c r="D23" s="51">
        <v>102060648</v>
      </c>
      <c r="E23" s="51">
        <v>134337097</v>
      </c>
    </row>
    <row r="24" spans="1:5" ht="15">
      <c r="A24" s="4" t="s">
        <v>85</v>
      </c>
      <c r="B24" s="12">
        <v>139</v>
      </c>
      <c r="C24" s="12"/>
      <c r="D24" s="51"/>
      <c r="E24" s="51"/>
    </row>
    <row r="25" spans="1:5" ht="15">
      <c r="A25" s="3" t="s">
        <v>86</v>
      </c>
      <c r="B25" s="19">
        <v>140</v>
      </c>
      <c r="C25" s="12"/>
      <c r="D25" s="49">
        <f>SUM(D26:D27)</f>
        <v>13622854967</v>
      </c>
      <c r="E25" s="49">
        <f>SUM(E26:E27)</f>
        <v>20281358196</v>
      </c>
    </row>
    <row r="26" spans="1:5" ht="15">
      <c r="A26" s="4" t="s">
        <v>87</v>
      </c>
      <c r="B26" s="12">
        <v>141</v>
      </c>
      <c r="C26" s="12" t="s">
        <v>88</v>
      </c>
      <c r="D26" s="51">
        <v>15240969454</v>
      </c>
      <c r="E26" s="51">
        <v>21899472683</v>
      </c>
    </row>
    <row r="27" spans="1:5" ht="15">
      <c r="A27" s="4" t="s">
        <v>89</v>
      </c>
      <c r="B27" s="12">
        <v>149</v>
      </c>
      <c r="C27" s="12"/>
      <c r="D27" s="51">
        <f>E27</f>
        <v>-1618114487</v>
      </c>
      <c r="E27" s="51">
        <v>-1618114487</v>
      </c>
    </row>
    <row r="28" spans="1:5" ht="15">
      <c r="A28" s="3" t="s">
        <v>90</v>
      </c>
      <c r="B28" s="19">
        <v>150</v>
      </c>
      <c r="C28" s="12"/>
      <c r="D28" s="49">
        <f>SUM(D30:D32)</f>
        <v>35000000</v>
      </c>
      <c r="E28" s="49">
        <f>SUM(E30:E32)</f>
        <v>0</v>
      </c>
    </row>
    <row r="29" spans="1:5" ht="15" hidden="1">
      <c r="A29" s="4" t="s">
        <v>91</v>
      </c>
      <c r="B29" s="12">
        <v>151</v>
      </c>
      <c r="C29" s="12"/>
      <c r="D29" s="51"/>
      <c r="E29" s="51">
        <v>0</v>
      </c>
    </row>
    <row r="30" spans="1:5" ht="15">
      <c r="A30" s="4" t="s">
        <v>197</v>
      </c>
      <c r="B30" s="12">
        <v>154</v>
      </c>
      <c r="C30" s="12" t="s">
        <v>92</v>
      </c>
      <c r="D30" s="51"/>
      <c r="E30" s="51"/>
    </row>
    <row r="31" spans="1:5" ht="15">
      <c r="A31" s="4" t="s">
        <v>196</v>
      </c>
      <c r="B31" s="12">
        <v>155</v>
      </c>
      <c r="C31" s="12"/>
      <c r="D31" s="51"/>
      <c r="E31" s="51"/>
    </row>
    <row r="32" spans="1:5" ht="15">
      <c r="A32" s="4" t="s">
        <v>93</v>
      </c>
      <c r="B32" s="12">
        <v>158</v>
      </c>
      <c r="C32" s="12"/>
      <c r="D32" s="51">
        <v>35000000</v>
      </c>
      <c r="E32" s="51"/>
    </row>
    <row r="33" spans="1:5" ht="15">
      <c r="A33" s="3" t="s">
        <v>94</v>
      </c>
      <c r="B33" s="19">
        <v>200</v>
      </c>
      <c r="C33" s="12"/>
      <c r="D33" s="49">
        <f>D34+D39+D50+D53+D58</f>
        <v>18002626402</v>
      </c>
      <c r="E33" s="49">
        <f>E34+E39+E50+E53+E58</f>
        <v>19467059839</v>
      </c>
    </row>
    <row r="34" spans="1:5" ht="15">
      <c r="A34" s="3" t="s">
        <v>95</v>
      </c>
      <c r="B34" s="19">
        <v>210</v>
      </c>
      <c r="C34" s="12"/>
      <c r="D34" s="49"/>
      <c r="E34" s="49"/>
    </row>
    <row r="35" spans="1:5" ht="15" hidden="1">
      <c r="A35" s="4" t="s">
        <v>96</v>
      </c>
      <c r="B35" s="12">
        <v>211</v>
      </c>
      <c r="C35" s="12"/>
      <c r="D35" s="51"/>
      <c r="E35" s="51">
        <v>0</v>
      </c>
    </row>
    <row r="36" spans="1:5" ht="15" hidden="1">
      <c r="A36" s="4" t="s">
        <v>97</v>
      </c>
      <c r="B36" s="12">
        <v>212</v>
      </c>
      <c r="C36" s="12"/>
      <c r="D36" s="51"/>
      <c r="E36" s="51">
        <v>0</v>
      </c>
    </row>
    <row r="37" spans="1:5" ht="15" hidden="1">
      <c r="A37" s="4" t="s">
        <v>98</v>
      </c>
      <c r="B37" s="12">
        <v>213</v>
      </c>
      <c r="C37" s="12" t="s">
        <v>99</v>
      </c>
      <c r="D37" s="51"/>
      <c r="E37" s="51">
        <v>0</v>
      </c>
    </row>
    <row r="38" spans="1:5" ht="15" hidden="1">
      <c r="A38" s="4" t="s">
        <v>100</v>
      </c>
      <c r="B38" s="12">
        <v>219</v>
      </c>
      <c r="C38" s="12"/>
      <c r="D38" s="51"/>
      <c r="E38" s="51">
        <v>0</v>
      </c>
    </row>
    <row r="39" spans="1:5" ht="15">
      <c r="A39" s="3" t="s">
        <v>101</v>
      </c>
      <c r="B39" s="19">
        <v>220</v>
      </c>
      <c r="C39" s="12"/>
      <c r="D39" s="49">
        <f>D40+D43+D46+D49</f>
        <v>18002626402</v>
      </c>
      <c r="E39" s="49">
        <f>E40+E43+E46+E49</f>
        <v>19467059839</v>
      </c>
    </row>
    <row r="40" spans="1:5" ht="15">
      <c r="A40" s="4" t="s">
        <v>102</v>
      </c>
      <c r="B40" s="12">
        <v>221</v>
      </c>
      <c r="C40" s="12" t="s">
        <v>103</v>
      </c>
      <c r="D40" s="51">
        <f>SUM(D41:D42)</f>
        <v>18002626402</v>
      </c>
      <c r="E40" s="51">
        <f>SUM(E41:E42)</f>
        <v>19467059839</v>
      </c>
    </row>
    <row r="41" spans="1:5" ht="15">
      <c r="A41" s="4" t="s">
        <v>104</v>
      </c>
      <c r="B41" s="12">
        <v>222</v>
      </c>
      <c r="C41" s="12"/>
      <c r="D41" s="51">
        <v>88377772762</v>
      </c>
      <c r="E41" s="51">
        <v>88377772762</v>
      </c>
    </row>
    <row r="42" spans="1:5" ht="15">
      <c r="A42" s="4" t="s">
        <v>105</v>
      </c>
      <c r="B42" s="12">
        <v>223</v>
      </c>
      <c r="C42" s="12"/>
      <c r="D42" s="51">
        <v>-70375146360</v>
      </c>
      <c r="E42" s="51">
        <v>-68910712923</v>
      </c>
    </row>
    <row r="43" spans="1:5" ht="15">
      <c r="A43" s="4" t="s">
        <v>106</v>
      </c>
      <c r="B43" s="12">
        <v>224</v>
      </c>
      <c r="C43" s="12" t="s">
        <v>107</v>
      </c>
      <c r="D43" s="51"/>
      <c r="E43" s="51"/>
    </row>
    <row r="44" spans="1:5" ht="15" hidden="1">
      <c r="A44" s="4" t="s">
        <v>104</v>
      </c>
      <c r="B44" s="12">
        <v>225</v>
      </c>
      <c r="C44" s="12"/>
      <c r="D44" s="51"/>
      <c r="E44" s="51">
        <v>0</v>
      </c>
    </row>
    <row r="45" spans="1:5" ht="15" hidden="1">
      <c r="A45" s="4" t="s">
        <v>105</v>
      </c>
      <c r="B45" s="12">
        <v>226</v>
      </c>
      <c r="C45" s="12"/>
      <c r="D45" s="51"/>
      <c r="E45" s="51">
        <v>0</v>
      </c>
    </row>
    <row r="46" spans="1:5" ht="15">
      <c r="A46" s="4" t="s">
        <v>108</v>
      </c>
      <c r="B46" s="12">
        <v>227</v>
      </c>
      <c r="C46" s="12" t="s">
        <v>109</v>
      </c>
      <c r="D46" s="51">
        <f>SUM(D47:D48)</f>
        <v>0</v>
      </c>
      <c r="E46" s="51"/>
    </row>
    <row r="47" spans="1:5" ht="15">
      <c r="A47" s="4" t="s">
        <v>104</v>
      </c>
      <c r="B47" s="12">
        <v>228</v>
      </c>
      <c r="C47" s="12"/>
      <c r="D47" s="51">
        <v>60000000</v>
      </c>
      <c r="E47" s="51">
        <v>60000000</v>
      </c>
    </row>
    <row r="48" spans="1:5" ht="15">
      <c r="A48" s="4" t="s">
        <v>105</v>
      </c>
      <c r="B48" s="12">
        <v>229</v>
      </c>
      <c r="C48" s="12"/>
      <c r="D48" s="51">
        <v>-60000000</v>
      </c>
      <c r="E48" s="51">
        <v>-60000000</v>
      </c>
    </row>
    <row r="49" spans="1:5" ht="15">
      <c r="A49" s="4" t="s">
        <v>110</v>
      </c>
      <c r="B49" s="12">
        <v>230</v>
      </c>
      <c r="C49" s="12" t="s">
        <v>111</v>
      </c>
      <c r="D49" s="51"/>
      <c r="E49" s="51"/>
    </row>
    <row r="50" spans="1:5" ht="15">
      <c r="A50" s="3" t="s">
        <v>112</v>
      </c>
      <c r="B50" s="19">
        <v>240</v>
      </c>
      <c r="C50" s="12" t="s">
        <v>113</v>
      </c>
      <c r="D50" s="49"/>
      <c r="E50" s="49"/>
    </row>
    <row r="51" spans="1:5" ht="15" hidden="1">
      <c r="A51" s="4" t="s">
        <v>104</v>
      </c>
      <c r="B51" s="12">
        <v>241</v>
      </c>
      <c r="C51" s="12"/>
      <c r="D51" s="51"/>
      <c r="E51" s="51">
        <v>0</v>
      </c>
    </row>
    <row r="52" spans="1:5" ht="15" hidden="1">
      <c r="A52" s="4" t="s">
        <v>105</v>
      </c>
      <c r="B52" s="12">
        <v>242</v>
      </c>
      <c r="C52" s="12"/>
      <c r="D52" s="51"/>
      <c r="E52" s="51">
        <v>0</v>
      </c>
    </row>
    <row r="53" spans="1:5" ht="15">
      <c r="A53" s="3" t="s">
        <v>114</v>
      </c>
      <c r="B53" s="19">
        <v>250</v>
      </c>
      <c r="C53" s="12"/>
      <c r="D53" s="49"/>
      <c r="E53" s="49"/>
    </row>
    <row r="54" spans="1:5" ht="15">
      <c r="A54" s="4" t="s">
        <v>115</v>
      </c>
      <c r="B54" s="12">
        <v>251</v>
      </c>
      <c r="C54" s="12"/>
      <c r="D54" s="51"/>
      <c r="E54" s="51"/>
    </row>
    <row r="55" spans="1:5" ht="15">
      <c r="A55" s="4" t="s">
        <v>116</v>
      </c>
      <c r="B55" s="12">
        <v>252</v>
      </c>
      <c r="C55" s="12"/>
      <c r="D55" s="51"/>
      <c r="E55" s="51"/>
    </row>
    <row r="56" spans="1:5" ht="15">
      <c r="A56" s="4" t="s">
        <v>117</v>
      </c>
      <c r="B56" s="12">
        <v>258</v>
      </c>
      <c r="C56" s="12" t="s">
        <v>118</v>
      </c>
      <c r="D56" s="51"/>
      <c r="E56" s="51">
        <v>0</v>
      </c>
    </row>
    <row r="57" spans="1:5" ht="15">
      <c r="A57" s="4" t="s">
        <v>119</v>
      </c>
      <c r="B57" s="12">
        <v>259</v>
      </c>
      <c r="C57" s="12"/>
      <c r="D57" s="51"/>
      <c r="E57" s="51">
        <v>0</v>
      </c>
    </row>
    <row r="58" spans="1:5" ht="15">
      <c r="A58" s="3" t="s">
        <v>120</v>
      </c>
      <c r="B58" s="19">
        <v>260</v>
      </c>
      <c r="C58" s="12"/>
      <c r="D58" s="49"/>
      <c r="E58" s="49">
        <v>0</v>
      </c>
    </row>
    <row r="59" spans="1:5" ht="15">
      <c r="A59" s="4" t="s">
        <v>121</v>
      </c>
      <c r="B59" s="12">
        <v>261</v>
      </c>
      <c r="C59" s="12" t="s">
        <v>122</v>
      </c>
      <c r="D59" s="51"/>
      <c r="E59" s="51">
        <v>0</v>
      </c>
    </row>
    <row r="60" spans="1:5" ht="15">
      <c r="A60" s="4" t="s">
        <v>123</v>
      </c>
      <c r="B60" s="12">
        <v>262</v>
      </c>
      <c r="C60" s="12" t="s">
        <v>124</v>
      </c>
      <c r="D60" s="51"/>
      <c r="E60" s="51">
        <v>0</v>
      </c>
    </row>
    <row r="61" spans="1:5" ht="15">
      <c r="A61" s="35" t="s">
        <v>125</v>
      </c>
      <c r="B61" s="31">
        <v>268</v>
      </c>
      <c r="C61" s="31"/>
      <c r="D61" s="54"/>
      <c r="E61" s="54">
        <v>0</v>
      </c>
    </row>
    <row r="62" spans="1:5" ht="15">
      <c r="A62" s="32" t="s">
        <v>126</v>
      </c>
      <c r="B62" s="33">
        <v>270</v>
      </c>
      <c r="C62" s="34"/>
      <c r="D62" s="55">
        <f>D11+D33</f>
        <v>101866923899</v>
      </c>
      <c r="E62" s="55">
        <f>E11+E33</f>
        <v>111773514350</v>
      </c>
    </row>
    <row r="63" spans="1:5" ht="15">
      <c r="A63" s="28" t="s">
        <v>185</v>
      </c>
      <c r="B63" s="25" t="s">
        <v>33</v>
      </c>
      <c r="C63" s="25"/>
      <c r="D63" s="56"/>
      <c r="E63" s="56">
        <v>0</v>
      </c>
    </row>
    <row r="64" spans="1:5" ht="15">
      <c r="A64" s="3" t="s">
        <v>127</v>
      </c>
      <c r="B64" s="19">
        <v>300</v>
      </c>
      <c r="C64" s="12"/>
      <c r="D64" s="49">
        <f>D65+D76</f>
        <v>61406147886</v>
      </c>
      <c r="E64" s="49">
        <f>E65+E76</f>
        <v>71694158824</v>
      </c>
    </row>
    <row r="65" spans="1:5" ht="15">
      <c r="A65" s="3" t="s">
        <v>128</v>
      </c>
      <c r="B65" s="19">
        <v>310</v>
      </c>
      <c r="C65" s="12"/>
      <c r="D65" s="49">
        <f>SUM(D66:D75)</f>
        <v>49705165011</v>
      </c>
      <c r="E65" s="49">
        <f>SUM(E66:E75)</f>
        <v>59189513630</v>
      </c>
    </row>
    <row r="66" spans="1:5" ht="15">
      <c r="A66" s="4" t="s">
        <v>129</v>
      </c>
      <c r="B66" s="12">
        <v>311</v>
      </c>
      <c r="C66" s="12" t="s">
        <v>130</v>
      </c>
      <c r="D66" s="51">
        <v>13882377837</v>
      </c>
      <c r="E66" s="51">
        <v>18092319400</v>
      </c>
    </row>
    <row r="67" spans="1:5" ht="15">
      <c r="A67" s="4" t="s">
        <v>131</v>
      </c>
      <c r="B67" s="12">
        <v>312</v>
      </c>
      <c r="C67" s="12"/>
      <c r="D67" s="51">
        <v>25547275449</v>
      </c>
      <c r="E67" s="51">
        <v>27866198968</v>
      </c>
    </row>
    <row r="68" spans="1:5" ht="15">
      <c r="A68" s="4" t="s">
        <v>132</v>
      </c>
      <c r="B68" s="12">
        <v>313</v>
      </c>
      <c r="C68" s="12"/>
      <c r="D68" s="51">
        <v>1402300</v>
      </c>
      <c r="E68" s="51">
        <v>7002300</v>
      </c>
    </row>
    <row r="69" spans="1:5" ht="15">
      <c r="A69" s="4" t="s">
        <v>133</v>
      </c>
      <c r="B69" s="12">
        <v>314</v>
      </c>
      <c r="C69" s="12" t="s">
        <v>134</v>
      </c>
      <c r="D69" s="51">
        <v>1759568742</v>
      </c>
      <c r="E69" s="51">
        <v>627677578</v>
      </c>
    </row>
    <row r="70" spans="1:5" ht="15">
      <c r="A70" s="4" t="s">
        <v>135</v>
      </c>
      <c r="B70" s="12">
        <v>315</v>
      </c>
      <c r="C70" s="12"/>
      <c r="D70" s="51">
        <v>3271226853</v>
      </c>
      <c r="E70" s="51">
        <v>6752874497</v>
      </c>
    </row>
    <row r="71" spans="1:5" ht="15">
      <c r="A71" s="4" t="s">
        <v>136</v>
      </c>
      <c r="B71" s="12">
        <v>316</v>
      </c>
      <c r="C71" s="12" t="s">
        <v>137</v>
      </c>
      <c r="D71" s="51"/>
      <c r="E71" s="51">
        <v>519725406</v>
      </c>
    </row>
    <row r="72" spans="1:5" ht="15">
      <c r="A72" s="4" t="s">
        <v>138</v>
      </c>
      <c r="B72" s="12">
        <v>317</v>
      </c>
      <c r="C72" s="12"/>
      <c r="D72" s="51"/>
      <c r="E72" s="51">
        <v>0</v>
      </c>
    </row>
    <row r="73" spans="1:5" ht="15">
      <c r="A73" s="4" t="s">
        <v>139</v>
      </c>
      <c r="B73" s="12">
        <v>319</v>
      </c>
      <c r="C73" s="12" t="s">
        <v>140</v>
      </c>
      <c r="D73" s="51">
        <v>3182160302</v>
      </c>
      <c r="E73" s="51">
        <v>3236861953</v>
      </c>
    </row>
    <row r="74" spans="1:5" ht="15">
      <c r="A74" s="4" t="s">
        <v>141</v>
      </c>
      <c r="B74" s="12">
        <v>320</v>
      </c>
      <c r="C74" s="12" t="s">
        <v>140</v>
      </c>
      <c r="D74" s="51"/>
      <c r="E74" s="51"/>
    </row>
    <row r="75" spans="1:5" ht="15">
      <c r="A75" s="4" t="s">
        <v>142</v>
      </c>
      <c r="B75" s="12">
        <v>323</v>
      </c>
      <c r="C75" s="12" t="s">
        <v>140</v>
      </c>
      <c r="D75" s="51">
        <v>2061153528</v>
      </c>
      <c r="E75" s="51">
        <v>2086853528</v>
      </c>
    </row>
    <row r="76" spans="1:5" ht="15">
      <c r="A76" s="3" t="s">
        <v>143</v>
      </c>
      <c r="B76" s="19">
        <v>330</v>
      </c>
      <c r="C76" s="12"/>
      <c r="D76" s="49">
        <f>SUM(D77:D85)</f>
        <v>11700982875</v>
      </c>
      <c r="E76" s="49">
        <f>SUM(E77:E85)</f>
        <v>12504645194</v>
      </c>
    </row>
    <row r="77" spans="1:5" ht="15">
      <c r="A77" s="4" t="s">
        <v>144</v>
      </c>
      <c r="B77" s="12">
        <v>331</v>
      </c>
      <c r="C77" s="12"/>
      <c r="D77" s="51">
        <f>E77</f>
        <v>1700000000</v>
      </c>
      <c r="E77" s="51">
        <v>1700000000</v>
      </c>
    </row>
    <row r="78" spans="1:5" ht="15">
      <c r="A78" s="4" t="s">
        <v>145</v>
      </c>
      <c r="B78" s="12">
        <v>332</v>
      </c>
      <c r="C78" s="12" t="s">
        <v>146</v>
      </c>
      <c r="D78" s="51"/>
      <c r="E78" s="51"/>
    </row>
    <row r="79" spans="1:5" ht="15">
      <c r="A79" s="4" t="s">
        <v>147</v>
      </c>
      <c r="B79" s="12">
        <v>333</v>
      </c>
      <c r="C79" s="12"/>
      <c r="D79" s="51">
        <v>180280000</v>
      </c>
      <c r="E79" s="51">
        <v>120280000</v>
      </c>
    </row>
    <row r="80" spans="1:5" ht="15">
      <c r="A80" s="4" t="s">
        <v>148</v>
      </c>
      <c r="B80" s="12">
        <v>334</v>
      </c>
      <c r="C80" s="12" t="s">
        <v>149</v>
      </c>
      <c r="D80" s="51">
        <v>9244052000</v>
      </c>
      <c r="E80" s="51">
        <v>9859052000</v>
      </c>
    </row>
    <row r="81" spans="1:5" ht="15">
      <c r="A81" s="4" t="s">
        <v>150</v>
      </c>
      <c r="B81" s="12">
        <v>335</v>
      </c>
      <c r="C81" s="12" t="s">
        <v>124</v>
      </c>
      <c r="D81" s="51"/>
      <c r="E81" s="51"/>
    </row>
    <row r="82" spans="1:5" ht="15">
      <c r="A82" s="4" t="s">
        <v>151</v>
      </c>
      <c r="B82" s="12">
        <v>336</v>
      </c>
      <c r="C82" s="12"/>
      <c r="D82" s="51">
        <f>E82</f>
        <v>566650875</v>
      </c>
      <c r="E82" s="51">
        <v>566650875</v>
      </c>
    </row>
    <row r="83" spans="1:5" ht="15">
      <c r="A83" s="4" t="s">
        <v>152</v>
      </c>
      <c r="B83" s="12">
        <v>337</v>
      </c>
      <c r="C83" s="12"/>
      <c r="D83" s="51"/>
      <c r="E83" s="51"/>
    </row>
    <row r="84" spans="1:5" ht="15">
      <c r="A84" s="4" t="s">
        <v>153</v>
      </c>
      <c r="B84" s="12">
        <v>338</v>
      </c>
      <c r="C84" s="12"/>
      <c r="D84" s="51">
        <v>10000000</v>
      </c>
      <c r="E84" s="51">
        <v>258662319</v>
      </c>
    </row>
    <row r="85" spans="1:5" ht="15">
      <c r="A85" s="4" t="s">
        <v>154</v>
      </c>
      <c r="B85" s="12">
        <v>339</v>
      </c>
      <c r="C85" s="12"/>
      <c r="D85" s="51"/>
      <c r="E85" s="51"/>
    </row>
    <row r="86" spans="1:5" ht="15">
      <c r="A86" s="3" t="s">
        <v>155</v>
      </c>
      <c r="B86" s="19">
        <v>400</v>
      </c>
      <c r="C86" s="12"/>
      <c r="D86" s="49">
        <f>D87+D100</f>
        <v>40460776013</v>
      </c>
      <c r="E86" s="49">
        <f>E87+E100</f>
        <v>40079355526</v>
      </c>
    </row>
    <row r="87" spans="1:5" ht="15">
      <c r="A87" s="3" t="s">
        <v>156</v>
      </c>
      <c r="B87" s="19">
        <v>410</v>
      </c>
      <c r="C87" s="12" t="s">
        <v>157</v>
      </c>
      <c r="D87" s="49">
        <f>SUM(D88:D99)</f>
        <v>40460776013</v>
      </c>
      <c r="E87" s="49">
        <f>SUM(E88:E99)</f>
        <v>40079355526</v>
      </c>
    </row>
    <row r="88" spans="1:5" ht="15">
      <c r="A88" s="4" t="s">
        <v>158</v>
      </c>
      <c r="B88" s="12">
        <v>411</v>
      </c>
      <c r="C88" s="12"/>
      <c r="D88" s="51">
        <v>30120400000</v>
      </c>
      <c r="E88" s="51">
        <v>30120400000</v>
      </c>
    </row>
    <row r="89" spans="1:5" ht="15">
      <c r="A89" s="4" t="s">
        <v>159</v>
      </c>
      <c r="B89" s="12">
        <v>412</v>
      </c>
      <c r="C89" s="12"/>
      <c r="D89" s="51">
        <v>63200000</v>
      </c>
      <c r="E89" s="51">
        <v>63200000</v>
      </c>
    </row>
    <row r="90" spans="1:5" ht="15" hidden="1">
      <c r="A90" s="4" t="s">
        <v>160</v>
      </c>
      <c r="B90" s="12">
        <v>413</v>
      </c>
      <c r="C90" s="12"/>
      <c r="D90" s="51"/>
      <c r="E90" s="51">
        <v>0</v>
      </c>
    </row>
    <row r="91" spans="1:5" ht="15" hidden="1">
      <c r="A91" s="4" t="s">
        <v>161</v>
      </c>
      <c r="B91" s="12">
        <v>414</v>
      </c>
      <c r="C91" s="12"/>
      <c r="D91" s="51"/>
      <c r="E91" s="51">
        <v>0</v>
      </c>
    </row>
    <row r="92" spans="1:5" ht="15" hidden="1">
      <c r="A92" s="4" t="s">
        <v>162</v>
      </c>
      <c r="B92" s="12">
        <v>415</v>
      </c>
      <c r="C92" s="12"/>
      <c r="D92" s="51"/>
      <c r="E92" s="51">
        <v>0</v>
      </c>
    </row>
    <row r="93" spans="1:5" ht="15">
      <c r="A93" s="4" t="s">
        <v>163</v>
      </c>
      <c r="B93" s="12">
        <v>416</v>
      </c>
      <c r="C93" s="12"/>
      <c r="D93" s="51"/>
      <c r="E93" s="51"/>
    </row>
    <row r="94" spans="1:5" ht="15">
      <c r="A94" s="4" t="s">
        <v>164</v>
      </c>
      <c r="B94" s="12">
        <v>417</v>
      </c>
      <c r="C94" s="12"/>
      <c r="D94" s="51">
        <f>E94</f>
        <v>6284039407</v>
      </c>
      <c r="E94" s="51">
        <v>6284039407</v>
      </c>
    </row>
    <row r="95" spans="1:5" ht="15">
      <c r="A95" s="4" t="s">
        <v>165</v>
      </c>
      <c r="B95" s="12">
        <v>418</v>
      </c>
      <c r="C95" s="12"/>
      <c r="D95" s="51">
        <f>E95</f>
        <v>2409853147</v>
      </c>
      <c r="E95" s="51">
        <v>2409853147</v>
      </c>
    </row>
    <row r="96" spans="1:5" ht="15">
      <c r="A96" s="4" t="s">
        <v>166</v>
      </c>
      <c r="B96" s="12">
        <v>419</v>
      </c>
      <c r="C96" s="12"/>
      <c r="D96" s="51">
        <f>E96</f>
        <v>947063188</v>
      </c>
      <c r="E96" s="51">
        <v>947063188</v>
      </c>
    </row>
    <row r="97" spans="1:5" ht="15">
      <c r="A97" s="4" t="s">
        <v>167</v>
      </c>
      <c r="B97" s="12">
        <v>420</v>
      </c>
      <c r="C97" s="12"/>
      <c r="D97" s="51">
        <v>636220271</v>
      </c>
      <c r="E97" s="51">
        <v>254799784</v>
      </c>
    </row>
    <row r="98" spans="1:5" ht="15">
      <c r="A98" s="4" t="s">
        <v>168</v>
      </c>
      <c r="B98" s="12">
        <v>421</v>
      </c>
      <c r="C98" s="12"/>
      <c r="D98" s="51"/>
      <c r="E98" s="51">
        <v>0</v>
      </c>
    </row>
    <row r="99" spans="1:5" ht="15">
      <c r="A99" s="4" t="s">
        <v>169</v>
      </c>
      <c r="B99" s="12">
        <v>422</v>
      </c>
      <c r="C99" s="12"/>
      <c r="D99" s="51"/>
      <c r="E99" s="51">
        <v>0</v>
      </c>
    </row>
    <row r="100" spans="1:5" ht="15">
      <c r="A100" s="29" t="s">
        <v>170</v>
      </c>
      <c r="B100" s="30">
        <v>430</v>
      </c>
      <c r="C100" s="31"/>
      <c r="D100" s="57"/>
      <c r="E100" s="57">
        <v>0</v>
      </c>
    </row>
    <row r="101" spans="1:5" ht="15" customHeight="1" hidden="1">
      <c r="A101" s="36" t="s">
        <v>171</v>
      </c>
      <c r="B101" s="37">
        <v>431</v>
      </c>
      <c r="C101" s="37"/>
      <c r="D101" s="58"/>
      <c r="E101" s="58">
        <v>0</v>
      </c>
    </row>
    <row r="102" spans="1:5" ht="15" customHeight="1" hidden="1">
      <c r="A102" s="4" t="s">
        <v>172</v>
      </c>
      <c r="B102" s="12">
        <v>432</v>
      </c>
      <c r="C102" s="12"/>
      <c r="D102" s="51"/>
      <c r="E102" s="51">
        <v>0</v>
      </c>
    </row>
    <row r="103" spans="1:5" ht="15" customHeight="1" hidden="1">
      <c r="A103" s="4" t="s">
        <v>173</v>
      </c>
      <c r="B103" s="12">
        <v>433</v>
      </c>
      <c r="C103" s="12" t="s">
        <v>174</v>
      </c>
      <c r="D103" s="51"/>
      <c r="E103" s="51">
        <v>0</v>
      </c>
    </row>
    <row r="104" spans="1:5" ht="15">
      <c r="A104" s="29" t="s">
        <v>175</v>
      </c>
      <c r="B104" s="30">
        <v>440</v>
      </c>
      <c r="C104" s="31"/>
      <c r="D104" s="57">
        <f>D64+D86</f>
        <v>101866923899</v>
      </c>
      <c r="E104" s="57">
        <f>E64+E86</f>
        <v>111773514350</v>
      </c>
    </row>
    <row r="105" spans="1:5" ht="15">
      <c r="A105" s="38" t="s">
        <v>176</v>
      </c>
      <c r="B105" s="39"/>
      <c r="C105" s="37"/>
      <c r="D105" s="56">
        <v>0</v>
      </c>
      <c r="E105" s="59">
        <v>0</v>
      </c>
    </row>
    <row r="106" spans="1:5" ht="15" hidden="1">
      <c r="A106" s="4" t="s">
        <v>177</v>
      </c>
      <c r="B106" s="12" t="s">
        <v>33</v>
      </c>
      <c r="C106" s="12">
        <v>24</v>
      </c>
      <c r="D106" s="51">
        <v>0</v>
      </c>
      <c r="E106" s="50">
        <v>0</v>
      </c>
    </row>
    <row r="107" spans="1:5" ht="15" hidden="1">
      <c r="A107" s="4" t="s">
        <v>178</v>
      </c>
      <c r="B107" s="12" t="s">
        <v>33</v>
      </c>
      <c r="C107" s="12"/>
      <c r="D107" s="51">
        <v>0</v>
      </c>
      <c r="E107" s="50">
        <v>0</v>
      </c>
    </row>
    <row r="108" spans="1:5" ht="15" hidden="1">
      <c r="A108" s="4" t="s">
        <v>179</v>
      </c>
      <c r="B108" s="12" t="s">
        <v>33</v>
      </c>
      <c r="C108" s="12"/>
      <c r="D108" s="51">
        <v>0</v>
      </c>
      <c r="E108" s="50">
        <v>0</v>
      </c>
    </row>
    <row r="109" spans="1:5" ht="15" hidden="1">
      <c r="A109" s="4" t="s">
        <v>180</v>
      </c>
      <c r="B109" s="12" t="s">
        <v>33</v>
      </c>
      <c r="C109" s="12"/>
      <c r="D109" s="51">
        <v>0</v>
      </c>
      <c r="E109" s="50">
        <v>0</v>
      </c>
    </row>
    <row r="110" spans="1:5" ht="15">
      <c r="A110" s="4" t="s">
        <v>183</v>
      </c>
      <c r="B110" s="12" t="s">
        <v>33</v>
      </c>
      <c r="C110" s="12"/>
      <c r="D110" s="51">
        <v>0</v>
      </c>
      <c r="E110" s="50">
        <v>0</v>
      </c>
    </row>
    <row r="111" spans="1:5" ht="15.75" thickBot="1">
      <c r="A111" s="18" t="s">
        <v>181</v>
      </c>
      <c r="B111" s="13" t="s">
        <v>33</v>
      </c>
      <c r="C111" s="13"/>
      <c r="D111" s="60">
        <v>0</v>
      </c>
      <c r="E111" s="61">
        <v>0</v>
      </c>
    </row>
    <row r="112" spans="1:5" ht="15">
      <c r="A112" s="44"/>
      <c r="B112" s="45"/>
      <c r="C112" s="45"/>
      <c r="D112" s="46">
        <f>D62-D104</f>
        <v>0</v>
      </c>
      <c r="E112" s="46">
        <f>E62-E104</f>
        <v>0</v>
      </c>
    </row>
    <row r="113" spans="3:5" ht="15.75">
      <c r="C113" s="153" t="s">
        <v>267</v>
      </c>
      <c r="D113" s="153"/>
      <c r="E113" s="153"/>
    </row>
    <row r="114" spans="1:5" s="125" customFormat="1" ht="13.5">
      <c r="A114" s="123" t="s">
        <v>256</v>
      </c>
      <c r="B114" s="151" t="s">
        <v>28</v>
      </c>
      <c r="C114" s="151"/>
      <c r="D114" s="151"/>
      <c r="E114" s="124" t="s">
        <v>29</v>
      </c>
    </row>
    <row r="115" spans="3:5" ht="15">
      <c r="C115"/>
      <c r="D115" s="14"/>
      <c r="E115" s="14"/>
    </row>
    <row r="116" spans="3:5" ht="15">
      <c r="C116"/>
      <c r="D116" s="14"/>
      <c r="E116" s="14"/>
    </row>
    <row r="117" spans="3:5" ht="15">
      <c r="C117"/>
      <c r="D117" s="14"/>
      <c r="E117" s="14"/>
    </row>
    <row r="118" spans="3:5" ht="15">
      <c r="C118"/>
      <c r="D118" s="14"/>
      <c r="E118" s="14"/>
    </row>
    <row r="119" spans="3:5" ht="15">
      <c r="C119"/>
      <c r="D119" s="14"/>
      <c r="E119" s="14"/>
    </row>
    <row r="120" spans="3:5" ht="15.75" customHeight="1">
      <c r="C120" s="155"/>
      <c r="D120" s="155"/>
      <c r="E120" s="155"/>
    </row>
    <row r="121" spans="3:5" ht="15.75" customHeight="1">
      <c r="C121" s="47"/>
      <c r="D121" s="47"/>
      <c r="E121" s="14"/>
    </row>
    <row r="122" spans="1:5" ht="15">
      <c r="A122" s="5" t="s">
        <v>257</v>
      </c>
      <c r="B122" s="150" t="s">
        <v>258</v>
      </c>
      <c r="C122" s="150"/>
      <c r="D122" s="150"/>
      <c r="E122" s="122"/>
    </row>
  </sheetData>
  <sheetProtection/>
  <mergeCells count="6">
    <mergeCell ref="B122:D122"/>
    <mergeCell ref="B114:D114"/>
    <mergeCell ref="A6:E6"/>
    <mergeCell ref="C113:E113"/>
    <mergeCell ref="A7:E7"/>
    <mergeCell ref="C120:E120"/>
  </mergeCells>
  <printOptions/>
  <pageMargins left="0.55" right="0.39" top="0.51" bottom="0.57"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4"/>
  <sheetViews>
    <sheetView zoomScalePageLayoutView="0" workbookViewId="0" topLeftCell="A17">
      <selection activeCell="C28" sqref="C28:G28"/>
    </sheetView>
  </sheetViews>
  <sheetFormatPr defaultColWidth="8.796875" defaultRowHeight="15"/>
  <cols>
    <col min="1" max="1" width="48" style="96" customWidth="1"/>
    <col min="2" max="2" width="5.5" style="97" customWidth="1"/>
    <col min="3" max="3" width="7.19921875" style="97" customWidth="1"/>
    <col min="4" max="4" width="16.09765625" style="95" customWidth="1"/>
    <col min="5" max="5" width="15.8984375" style="95" customWidth="1"/>
    <col min="6" max="7" width="16.19921875" style="96" customWidth="1"/>
    <col min="8" max="8" width="11.09765625" style="96" customWidth="1"/>
    <col min="9" max="10" width="14.5" style="96" customWidth="1"/>
    <col min="11" max="16384" width="9" style="96" customWidth="1"/>
  </cols>
  <sheetData>
    <row r="1" spans="1:6" ht="16.5">
      <c r="A1" s="40" t="s">
        <v>25</v>
      </c>
      <c r="B1" s="41"/>
      <c r="C1" s="41"/>
      <c r="D1" s="41"/>
      <c r="F1" s="41" t="s">
        <v>191</v>
      </c>
    </row>
    <row r="2" spans="1:6" ht="16.5">
      <c r="A2" s="42" t="s">
        <v>251</v>
      </c>
      <c r="B2" s="41"/>
      <c r="C2" s="41"/>
      <c r="D2" s="41"/>
      <c r="F2" s="43" t="s">
        <v>243</v>
      </c>
    </row>
    <row r="3" spans="1:6" ht="16.5">
      <c r="A3" s="43" t="s">
        <v>189</v>
      </c>
      <c r="B3" s="41"/>
      <c r="C3" s="41"/>
      <c r="D3" s="41"/>
      <c r="F3" s="43" t="s">
        <v>192</v>
      </c>
    </row>
    <row r="4" spans="1:5" ht="16.5">
      <c r="A4" s="43" t="s">
        <v>190</v>
      </c>
      <c r="B4" s="41"/>
      <c r="C4" s="41"/>
      <c r="D4" s="41"/>
      <c r="E4" s="41"/>
    </row>
    <row r="5" spans="1:7" ht="31.5" customHeight="1">
      <c r="A5" s="152" t="s">
        <v>246</v>
      </c>
      <c r="B5" s="152"/>
      <c r="C5" s="152"/>
      <c r="D5" s="152"/>
      <c r="E5" s="152"/>
      <c r="F5" s="152"/>
      <c r="G5" s="152"/>
    </row>
    <row r="6" spans="1:7" s="11" customFormat="1" ht="33" customHeight="1">
      <c r="A6" s="160" t="s">
        <v>0</v>
      </c>
      <c r="B6" s="161" t="s">
        <v>27</v>
      </c>
      <c r="C6" s="161" t="s">
        <v>26</v>
      </c>
      <c r="D6" s="156" t="s">
        <v>195</v>
      </c>
      <c r="E6" s="156"/>
      <c r="F6" s="157" t="s">
        <v>186</v>
      </c>
      <c r="G6" s="156"/>
    </row>
    <row r="7" spans="1:7" s="11" customFormat="1" ht="25.5" customHeight="1">
      <c r="A7" s="160"/>
      <c r="B7" s="161"/>
      <c r="C7" s="161"/>
      <c r="D7" s="99" t="s">
        <v>187</v>
      </c>
      <c r="E7" s="99" t="s">
        <v>188</v>
      </c>
      <c r="F7" s="99" t="s">
        <v>187</v>
      </c>
      <c r="G7" s="99" t="s">
        <v>188</v>
      </c>
    </row>
    <row r="8" spans="1:7" ht="15">
      <c r="A8" s="100">
        <v>1</v>
      </c>
      <c r="B8" s="100">
        <v>2</v>
      </c>
      <c r="C8" s="100">
        <v>3</v>
      </c>
      <c r="D8" s="101">
        <v>4</v>
      </c>
      <c r="E8" s="101">
        <v>5</v>
      </c>
      <c r="F8" s="101">
        <v>4</v>
      </c>
      <c r="G8" s="101">
        <v>5</v>
      </c>
    </row>
    <row r="9" spans="1:7" ht="16.5" customHeight="1">
      <c r="A9" s="102" t="s">
        <v>1</v>
      </c>
      <c r="B9" s="103">
        <v>1</v>
      </c>
      <c r="C9" s="103" t="s">
        <v>2</v>
      </c>
      <c r="D9" s="104">
        <v>30099922574</v>
      </c>
      <c r="E9" s="104">
        <v>42312278089</v>
      </c>
      <c r="F9" s="104">
        <f>D9</f>
        <v>30099922574</v>
      </c>
      <c r="G9" s="104">
        <f>E9</f>
        <v>42312278089</v>
      </c>
    </row>
    <row r="10" spans="1:9" ht="16.5" customHeight="1">
      <c r="A10" s="105" t="s">
        <v>3</v>
      </c>
      <c r="B10" s="12">
        <v>2</v>
      </c>
      <c r="C10" s="12"/>
      <c r="D10" s="8">
        <v>0</v>
      </c>
      <c r="E10" s="8">
        <v>0</v>
      </c>
      <c r="F10" s="8">
        <f aca="true" t="shared" si="0" ref="F10:F27">D10</f>
        <v>0</v>
      </c>
      <c r="G10" s="8">
        <f aca="true" t="shared" si="1" ref="G10:G27">E10</f>
        <v>0</v>
      </c>
      <c r="I10" s="95"/>
    </row>
    <row r="11" spans="1:9" ht="16.5" customHeight="1">
      <c r="A11" s="105" t="s">
        <v>4</v>
      </c>
      <c r="B11" s="12">
        <v>10</v>
      </c>
      <c r="C11" s="12"/>
      <c r="D11" s="8">
        <f>D9</f>
        <v>30099922574</v>
      </c>
      <c r="E11" s="8">
        <f>E9</f>
        <v>42312278089</v>
      </c>
      <c r="F11" s="8">
        <f t="shared" si="0"/>
        <v>30099922574</v>
      </c>
      <c r="G11" s="8">
        <f t="shared" si="1"/>
        <v>42312278089</v>
      </c>
      <c r="I11" s="95"/>
    </row>
    <row r="12" spans="1:9" ht="16.5" customHeight="1">
      <c r="A12" s="105" t="s">
        <v>5</v>
      </c>
      <c r="B12" s="12">
        <v>11</v>
      </c>
      <c r="C12" s="12" t="s">
        <v>6</v>
      </c>
      <c r="D12" s="8">
        <v>26630367322</v>
      </c>
      <c r="E12" s="8">
        <v>37565624730</v>
      </c>
      <c r="F12" s="8">
        <f t="shared" si="0"/>
        <v>26630367322</v>
      </c>
      <c r="G12" s="8">
        <f t="shared" si="1"/>
        <v>37565624730</v>
      </c>
      <c r="I12" s="95"/>
    </row>
    <row r="13" spans="1:7" ht="16.5" customHeight="1">
      <c r="A13" s="105" t="s">
        <v>7</v>
      </c>
      <c r="B13" s="12">
        <v>20</v>
      </c>
      <c r="C13" s="12"/>
      <c r="D13" s="8">
        <f>D11-D12</f>
        <v>3469555252</v>
      </c>
      <c r="E13" s="8">
        <f>E11-E12</f>
        <v>4746653359</v>
      </c>
      <c r="F13" s="8">
        <f t="shared" si="0"/>
        <v>3469555252</v>
      </c>
      <c r="G13" s="8">
        <f t="shared" si="1"/>
        <v>4746653359</v>
      </c>
    </row>
    <row r="14" spans="1:10" ht="16.5" customHeight="1">
      <c r="A14" s="105" t="s">
        <v>8</v>
      </c>
      <c r="B14" s="12">
        <v>21</v>
      </c>
      <c r="C14" s="12" t="s">
        <v>9</v>
      </c>
      <c r="D14" s="8">
        <v>17945250</v>
      </c>
      <c r="E14" s="8">
        <v>19918065</v>
      </c>
      <c r="F14" s="8">
        <f t="shared" si="0"/>
        <v>17945250</v>
      </c>
      <c r="G14" s="8">
        <f t="shared" si="1"/>
        <v>19918065</v>
      </c>
      <c r="I14" s="95"/>
      <c r="J14" s="95"/>
    </row>
    <row r="15" spans="1:9" ht="16.5" customHeight="1">
      <c r="A15" s="105" t="s">
        <v>10</v>
      </c>
      <c r="B15" s="12">
        <v>22</v>
      </c>
      <c r="C15" s="12" t="s">
        <v>11</v>
      </c>
      <c r="D15" s="8">
        <v>1249153989</v>
      </c>
      <c r="E15" s="8">
        <v>912545129</v>
      </c>
      <c r="F15" s="8">
        <f t="shared" si="0"/>
        <v>1249153989</v>
      </c>
      <c r="G15" s="8">
        <f t="shared" si="1"/>
        <v>912545129</v>
      </c>
      <c r="I15" s="95"/>
    </row>
    <row r="16" spans="1:10" ht="16.5" customHeight="1">
      <c r="A16" s="106" t="s">
        <v>12</v>
      </c>
      <c r="B16" s="12">
        <v>23</v>
      </c>
      <c r="C16" s="12"/>
      <c r="D16" s="9">
        <v>1249153989</v>
      </c>
      <c r="E16" s="9">
        <v>842493129</v>
      </c>
      <c r="F16" s="130">
        <f t="shared" si="0"/>
        <v>1249153989</v>
      </c>
      <c r="G16" s="130">
        <f t="shared" si="1"/>
        <v>842493129</v>
      </c>
      <c r="I16" s="95"/>
      <c r="J16" s="95"/>
    </row>
    <row r="17" spans="1:9" ht="16.5" customHeight="1">
      <c r="A17" s="105" t="s">
        <v>13</v>
      </c>
      <c r="B17" s="12">
        <v>24</v>
      </c>
      <c r="C17" s="12"/>
      <c r="D17" s="8">
        <v>395574818</v>
      </c>
      <c r="E17" s="8">
        <v>523808818</v>
      </c>
      <c r="F17" s="8">
        <f t="shared" si="0"/>
        <v>395574818</v>
      </c>
      <c r="G17" s="8">
        <f t="shared" si="1"/>
        <v>523808818</v>
      </c>
      <c r="I17" s="95"/>
    </row>
    <row r="18" spans="1:9" ht="16.5" customHeight="1">
      <c r="A18" s="105" t="s">
        <v>14</v>
      </c>
      <c r="B18" s="12">
        <v>25</v>
      </c>
      <c r="C18" s="12"/>
      <c r="D18" s="8">
        <v>1600908153</v>
      </c>
      <c r="E18" s="8">
        <v>1606260706</v>
      </c>
      <c r="F18" s="8">
        <f t="shared" si="0"/>
        <v>1600908153</v>
      </c>
      <c r="G18" s="8">
        <f t="shared" si="1"/>
        <v>1606260706</v>
      </c>
      <c r="I18" s="95"/>
    </row>
    <row r="19" spans="1:7" ht="16.5" customHeight="1">
      <c r="A19" s="105" t="s">
        <v>15</v>
      </c>
      <c r="B19" s="12">
        <v>30</v>
      </c>
      <c r="C19" s="12"/>
      <c r="D19" s="8">
        <f>D13+D14-D15-D17-D18</f>
        <v>241863542</v>
      </c>
      <c r="E19" s="8">
        <f>E13+E14-E15-E17-E18</f>
        <v>1723956771</v>
      </c>
      <c r="F19" s="8">
        <f t="shared" si="0"/>
        <v>241863542</v>
      </c>
      <c r="G19" s="8">
        <f t="shared" si="1"/>
        <v>1723956771</v>
      </c>
    </row>
    <row r="20" spans="1:9" ht="16.5" customHeight="1">
      <c r="A20" s="105" t="s">
        <v>16</v>
      </c>
      <c r="B20" s="12">
        <v>31</v>
      </c>
      <c r="C20" s="12"/>
      <c r="D20" s="8">
        <v>353243583</v>
      </c>
      <c r="E20" s="8">
        <v>403536486</v>
      </c>
      <c r="F20" s="8">
        <f t="shared" si="0"/>
        <v>353243583</v>
      </c>
      <c r="G20" s="8">
        <f t="shared" si="1"/>
        <v>403536486</v>
      </c>
      <c r="I20" s="95"/>
    </row>
    <row r="21" spans="1:9" ht="16.5" customHeight="1">
      <c r="A21" s="105" t="s">
        <v>17</v>
      </c>
      <c r="B21" s="12">
        <v>32</v>
      </c>
      <c r="C21" s="12"/>
      <c r="D21" s="8">
        <v>86546475</v>
      </c>
      <c r="E21" s="8">
        <v>157394962</v>
      </c>
      <c r="F21" s="8">
        <f t="shared" si="0"/>
        <v>86546475</v>
      </c>
      <c r="G21" s="8">
        <f t="shared" si="1"/>
        <v>157394962</v>
      </c>
      <c r="I21" s="95"/>
    </row>
    <row r="22" spans="1:7" ht="16.5" customHeight="1">
      <c r="A22" s="105" t="s">
        <v>18</v>
      </c>
      <c r="B22" s="12">
        <v>40</v>
      </c>
      <c r="C22" s="12"/>
      <c r="D22" s="8">
        <f>D20-D21</f>
        <v>266697108</v>
      </c>
      <c r="E22" s="8">
        <f>E20-E21</f>
        <v>246141524</v>
      </c>
      <c r="F22" s="8">
        <f t="shared" si="0"/>
        <v>266697108</v>
      </c>
      <c r="G22" s="8">
        <f t="shared" si="1"/>
        <v>246141524</v>
      </c>
    </row>
    <row r="23" spans="1:7" ht="16.5" customHeight="1">
      <c r="A23" s="105" t="s">
        <v>19</v>
      </c>
      <c r="B23" s="12">
        <v>50</v>
      </c>
      <c r="C23" s="12"/>
      <c r="D23" s="8">
        <f>D19+D22</f>
        <v>508560650</v>
      </c>
      <c r="E23" s="8">
        <f>E19+E22</f>
        <v>1970098295</v>
      </c>
      <c r="F23" s="8">
        <f t="shared" si="0"/>
        <v>508560650</v>
      </c>
      <c r="G23" s="8">
        <f t="shared" si="1"/>
        <v>1970098295</v>
      </c>
    </row>
    <row r="24" spans="1:7" ht="16.5" customHeight="1">
      <c r="A24" s="105" t="s">
        <v>20</v>
      </c>
      <c r="B24" s="12">
        <v>51</v>
      </c>
      <c r="C24" s="12" t="s">
        <v>21</v>
      </c>
      <c r="D24" s="8">
        <v>127140163</v>
      </c>
      <c r="E24" s="8">
        <f>E23*25/100</f>
        <v>492524573.75</v>
      </c>
      <c r="F24" s="8">
        <f t="shared" si="0"/>
        <v>127140163</v>
      </c>
      <c r="G24" s="8">
        <f t="shared" si="1"/>
        <v>492524573.75</v>
      </c>
    </row>
    <row r="25" spans="1:7" ht="16.5" customHeight="1">
      <c r="A25" s="105" t="s">
        <v>22</v>
      </c>
      <c r="B25" s="12">
        <v>52</v>
      </c>
      <c r="C25" s="12" t="s">
        <v>21</v>
      </c>
      <c r="D25" s="8">
        <v>0</v>
      </c>
      <c r="E25" s="8">
        <v>0</v>
      </c>
      <c r="F25" s="8">
        <f t="shared" si="0"/>
        <v>0</v>
      </c>
      <c r="G25" s="8">
        <f t="shared" si="1"/>
        <v>0</v>
      </c>
    </row>
    <row r="26" spans="1:7" ht="16.5" customHeight="1">
      <c r="A26" s="105" t="s">
        <v>23</v>
      </c>
      <c r="B26" s="12">
        <v>60</v>
      </c>
      <c r="C26" s="12"/>
      <c r="D26" s="8">
        <f>D23-D24</f>
        <v>381420487</v>
      </c>
      <c r="E26" s="8">
        <f>E23-E24</f>
        <v>1477573721.25</v>
      </c>
      <c r="F26" s="8">
        <f t="shared" si="0"/>
        <v>381420487</v>
      </c>
      <c r="G26" s="8">
        <f t="shared" si="1"/>
        <v>1477573721.25</v>
      </c>
    </row>
    <row r="27" spans="1:7" ht="16.5" customHeight="1">
      <c r="A27" s="107" t="s">
        <v>24</v>
      </c>
      <c r="B27" s="31">
        <v>70</v>
      </c>
      <c r="C27" s="31"/>
      <c r="D27" s="108">
        <f>D26/3012040</f>
        <v>126.63194612289345</v>
      </c>
      <c r="E27" s="108">
        <f>E26/3012040</f>
        <v>490.55580976680255</v>
      </c>
      <c r="F27" s="108">
        <f t="shared" si="0"/>
        <v>126.63194612289345</v>
      </c>
      <c r="G27" s="108">
        <f t="shared" si="1"/>
        <v>490.55580976680255</v>
      </c>
    </row>
    <row r="28" spans="3:7" ht="15.75">
      <c r="C28" s="153" t="s">
        <v>268</v>
      </c>
      <c r="D28" s="153"/>
      <c r="E28" s="153"/>
      <c r="F28" s="153"/>
      <c r="G28" s="153"/>
    </row>
    <row r="29" spans="1:7" ht="16.5">
      <c r="A29" s="129" t="s">
        <v>256</v>
      </c>
      <c r="B29" s="158" t="s">
        <v>28</v>
      </c>
      <c r="C29" s="158"/>
      <c r="D29" s="158"/>
      <c r="E29" s="126"/>
      <c r="F29" s="126" t="s">
        <v>29</v>
      </c>
      <c r="G29" s="126"/>
    </row>
    <row r="30" spans="3:5" ht="15">
      <c r="C30" s="96"/>
      <c r="D30" s="98"/>
      <c r="E30" s="98"/>
    </row>
    <row r="31" spans="3:5" ht="15">
      <c r="C31" s="96"/>
      <c r="D31" s="98"/>
      <c r="E31" s="98"/>
    </row>
    <row r="32" spans="3:5" ht="15">
      <c r="C32" s="96"/>
      <c r="D32" s="98"/>
      <c r="E32" s="98"/>
    </row>
    <row r="33" spans="1:6" s="127" customFormat="1" ht="15.75">
      <c r="A33" s="127" t="s">
        <v>257</v>
      </c>
      <c r="B33" s="159" t="s">
        <v>30</v>
      </c>
      <c r="C33" s="159"/>
      <c r="D33" s="159"/>
      <c r="E33" s="155"/>
      <c r="F33" s="155"/>
    </row>
    <row r="34" spans="3:6" ht="15.75">
      <c r="C34" s="96"/>
      <c r="D34" s="98"/>
      <c r="E34" s="155"/>
      <c r="F34" s="155"/>
    </row>
  </sheetData>
  <sheetProtection/>
  <mergeCells count="11">
    <mergeCell ref="A5:G5"/>
    <mergeCell ref="C28:G28"/>
    <mergeCell ref="A6:A7"/>
    <mergeCell ref="B6:B7"/>
    <mergeCell ref="C6:C7"/>
    <mergeCell ref="E34:F34"/>
    <mergeCell ref="D6:E6"/>
    <mergeCell ref="F6:G6"/>
    <mergeCell ref="E33:F33"/>
    <mergeCell ref="B29:D29"/>
    <mergeCell ref="B33:D33"/>
  </mergeCells>
  <printOptions horizontalCentered="1"/>
  <pageMargins left="0.43" right="0.32" top="0.27" bottom="0.17" header="0.25" footer="0.17"/>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51"/>
  <sheetViews>
    <sheetView tabSelected="1" zoomScalePageLayoutView="0" workbookViewId="0" topLeftCell="A36">
      <selection activeCell="C43" sqref="C43:E43"/>
    </sheetView>
  </sheetViews>
  <sheetFormatPr defaultColWidth="8.796875" defaultRowHeight="15"/>
  <cols>
    <col min="1" max="1" width="46" style="0" bestFit="1" customWidth="1"/>
    <col min="2" max="2" width="5" style="5" bestFit="1" customWidth="1"/>
    <col min="3" max="3" width="6.09765625" style="5" customWidth="1"/>
    <col min="4" max="5" width="15" style="10" customWidth="1"/>
    <col min="6" max="6" width="22.59765625" style="0" customWidth="1"/>
  </cols>
  <sheetData>
    <row r="1" spans="1:5" ht="16.5">
      <c r="A1" s="40" t="s">
        <v>25</v>
      </c>
      <c r="B1" s="41"/>
      <c r="C1" s="41"/>
      <c r="D1" s="41" t="s">
        <v>191</v>
      </c>
      <c r="E1" s="41"/>
    </row>
    <row r="2" spans="1:5" ht="16.5">
      <c r="A2" s="42" t="s">
        <v>244</v>
      </c>
      <c r="B2" s="41"/>
      <c r="C2" s="41"/>
      <c r="D2" s="43" t="s">
        <v>247</v>
      </c>
      <c r="E2" s="43"/>
    </row>
    <row r="3" spans="1:5" ht="16.5">
      <c r="A3" s="43" t="s">
        <v>189</v>
      </c>
      <c r="B3" s="41"/>
      <c r="C3" s="41"/>
      <c r="D3" s="43" t="s">
        <v>194</v>
      </c>
      <c r="E3" s="43"/>
    </row>
    <row r="4" spans="1:5" ht="16.5">
      <c r="A4" s="43" t="s">
        <v>190</v>
      </c>
      <c r="B4" s="41"/>
      <c r="C4" s="41"/>
      <c r="D4" s="41"/>
      <c r="E4" s="41"/>
    </row>
    <row r="5" spans="1:5" ht="16.5">
      <c r="A5" s="43"/>
      <c r="B5" s="41"/>
      <c r="C5" s="41"/>
      <c r="D5" s="41"/>
      <c r="E5" s="41"/>
    </row>
    <row r="6" spans="1:5" ht="26.25" thickBot="1">
      <c r="A6" s="152" t="s">
        <v>255</v>
      </c>
      <c r="B6" s="152"/>
      <c r="C6" s="152"/>
      <c r="D6" s="152"/>
      <c r="E6" s="152"/>
    </row>
    <row r="7" spans="1:5" s="24" customFormat="1" ht="38.25" customHeight="1" thickBot="1">
      <c r="A7" s="111" t="s">
        <v>0</v>
      </c>
      <c r="B7" s="111" t="s">
        <v>31</v>
      </c>
      <c r="C7" s="112" t="s">
        <v>26</v>
      </c>
      <c r="D7" s="163" t="s">
        <v>186</v>
      </c>
      <c r="E7" s="164"/>
    </row>
    <row r="8" spans="1:5" s="24" customFormat="1" ht="16.5" thickBot="1">
      <c r="A8" s="111"/>
      <c r="B8" s="111"/>
      <c r="C8" s="112"/>
      <c r="D8" s="113" t="s">
        <v>187</v>
      </c>
      <c r="E8" s="113" t="s">
        <v>188</v>
      </c>
    </row>
    <row r="9" spans="1:5" ht="15.75" thickBot="1">
      <c r="A9" s="114">
        <v>1</v>
      </c>
      <c r="B9" s="114">
        <v>2</v>
      </c>
      <c r="C9" s="114">
        <v>3</v>
      </c>
      <c r="D9" s="115">
        <v>4</v>
      </c>
      <c r="E9" s="115">
        <v>5</v>
      </c>
    </row>
    <row r="10" spans="1:5" ht="15">
      <c r="A10" s="116" t="s">
        <v>32</v>
      </c>
      <c r="B10" s="117" t="s">
        <v>33</v>
      </c>
      <c r="C10" s="117" t="s">
        <v>34</v>
      </c>
      <c r="D10" s="118">
        <v>0</v>
      </c>
      <c r="E10" s="119">
        <v>0</v>
      </c>
    </row>
    <row r="11" spans="1:5" ht="15">
      <c r="A11" s="4" t="s">
        <v>35</v>
      </c>
      <c r="B11" s="12">
        <v>1</v>
      </c>
      <c r="C11" s="12" t="s">
        <v>34</v>
      </c>
      <c r="D11" s="50">
        <v>31514357922</v>
      </c>
      <c r="E11" s="51">
        <v>32358433657</v>
      </c>
    </row>
    <row r="12" spans="1:5" ht="15">
      <c r="A12" s="4" t="s">
        <v>36</v>
      </c>
      <c r="B12" s="12">
        <v>2</v>
      </c>
      <c r="C12" s="12" t="s">
        <v>34</v>
      </c>
      <c r="D12" s="50">
        <v>-6829709576</v>
      </c>
      <c r="E12" s="51">
        <v>-21581394504</v>
      </c>
    </row>
    <row r="13" spans="1:5" ht="15">
      <c r="A13" s="4" t="s">
        <v>37</v>
      </c>
      <c r="B13" s="12">
        <v>3</v>
      </c>
      <c r="C13" s="12" t="s">
        <v>34</v>
      </c>
      <c r="D13" s="50">
        <v>-5884166453</v>
      </c>
      <c r="E13" s="51">
        <v>-4516829544</v>
      </c>
    </row>
    <row r="14" spans="1:5" ht="15">
      <c r="A14" s="4" t="s">
        <v>38</v>
      </c>
      <c r="B14" s="12">
        <v>4</v>
      </c>
      <c r="C14" s="12" t="s">
        <v>34</v>
      </c>
      <c r="D14" s="50">
        <v>-1422479266</v>
      </c>
      <c r="E14" s="51">
        <v>-127492444</v>
      </c>
    </row>
    <row r="15" spans="1:5" ht="15">
      <c r="A15" s="4" t="s">
        <v>39</v>
      </c>
      <c r="B15" s="12">
        <v>5</v>
      </c>
      <c r="C15" s="12" t="s">
        <v>34</v>
      </c>
      <c r="D15" s="50">
        <v>-286451452</v>
      </c>
      <c r="E15" s="51">
        <v>-512298807</v>
      </c>
    </row>
    <row r="16" spans="1:5" ht="15">
      <c r="A16" s="4" t="s">
        <v>40</v>
      </c>
      <c r="B16" s="12">
        <v>6</v>
      </c>
      <c r="C16" s="12" t="s">
        <v>34</v>
      </c>
      <c r="D16" s="50">
        <v>204516070</v>
      </c>
      <c r="E16" s="51">
        <v>164961985</v>
      </c>
    </row>
    <row r="17" spans="1:5" ht="15">
      <c r="A17" s="4" t="s">
        <v>41</v>
      </c>
      <c r="B17" s="12">
        <v>7</v>
      </c>
      <c r="C17" s="12" t="s">
        <v>34</v>
      </c>
      <c r="D17" s="50">
        <v>-2062858763</v>
      </c>
      <c r="E17" s="51">
        <v>-1353798838</v>
      </c>
    </row>
    <row r="18" spans="1:6" ht="15">
      <c r="A18" s="16" t="s">
        <v>42</v>
      </c>
      <c r="B18" s="12">
        <v>20</v>
      </c>
      <c r="C18" s="12" t="s">
        <v>34</v>
      </c>
      <c r="D18" s="53">
        <f>SUM(D11:D17)</f>
        <v>15233208482</v>
      </c>
      <c r="E18" s="49">
        <f>SUM(E11:E17)</f>
        <v>4431581505</v>
      </c>
      <c r="F18" s="10" t="s">
        <v>198</v>
      </c>
    </row>
    <row r="19" spans="1:5" ht="15">
      <c r="A19" s="4" t="s">
        <v>43</v>
      </c>
      <c r="B19" s="12" t="s">
        <v>33</v>
      </c>
      <c r="C19" s="12" t="s">
        <v>34</v>
      </c>
      <c r="D19" s="50"/>
      <c r="E19" s="51"/>
    </row>
    <row r="20" spans="1:5" ht="15">
      <c r="A20" s="16" t="s">
        <v>44</v>
      </c>
      <c r="B20" s="12" t="s">
        <v>33</v>
      </c>
      <c r="C20" s="12" t="s">
        <v>34</v>
      </c>
      <c r="D20" s="48"/>
      <c r="E20" s="49"/>
    </row>
    <row r="21" spans="1:5" ht="15">
      <c r="A21" s="4" t="s">
        <v>45</v>
      </c>
      <c r="B21" s="12">
        <v>21</v>
      </c>
      <c r="C21" s="12" t="s">
        <v>34</v>
      </c>
      <c r="D21" s="50"/>
      <c r="E21" s="51">
        <v>-397647486</v>
      </c>
    </row>
    <row r="22" spans="1:5" ht="15">
      <c r="A22" s="4" t="s">
        <v>46</v>
      </c>
      <c r="B22" s="12">
        <v>22</v>
      </c>
      <c r="C22" s="12" t="s">
        <v>34</v>
      </c>
      <c r="D22" s="50"/>
      <c r="E22" s="51"/>
    </row>
    <row r="23" spans="1:5" ht="15">
      <c r="A23" s="4" t="s">
        <v>47</v>
      </c>
      <c r="B23" s="12">
        <v>23</v>
      </c>
      <c r="C23" s="12" t="s">
        <v>34</v>
      </c>
      <c r="D23" s="50"/>
      <c r="E23" s="51"/>
    </row>
    <row r="24" spans="1:5" ht="15">
      <c r="A24" s="4" t="s">
        <v>48</v>
      </c>
      <c r="B24" s="12">
        <v>24</v>
      </c>
      <c r="C24" s="12" t="s">
        <v>34</v>
      </c>
      <c r="D24" s="50"/>
      <c r="E24" s="51"/>
    </row>
    <row r="25" spans="1:5" ht="15">
      <c r="A25" s="4" t="s">
        <v>49</v>
      </c>
      <c r="B25" s="12">
        <v>25</v>
      </c>
      <c r="C25" s="12" t="s">
        <v>34</v>
      </c>
      <c r="D25" s="50"/>
      <c r="E25" s="51"/>
    </row>
    <row r="26" spans="1:5" ht="15">
      <c r="A26" s="4" t="s">
        <v>50</v>
      </c>
      <c r="B26" s="12">
        <v>26</v>
      </c>
      <c r="C26" s="12" t="s">
        <v>34</v>
      </c>
      <c r="D26" s="50"/>
      <c r="E26" s="51"/>
    </row>
    <row r="27" spans="1:5" ht="15">
      <c r="A27" s="4" t="s">
        <v>51</v>
      </c>
      <c r="B27" s="12">
        <v>27</v>
      </c>
      <c r="C27" s="12" t="s">
        <v>34</v>
      </c>
      <c r="D27" s="50">
        <v>17945250</v>
      </c>
      <c r="E27" s="51">
        <v>19918065</v>
      </c>
    </row>
    <row r="28" spans="1:6" ht="15">
      <c r="A28" s="16" t="s">
        <v>52</v>
      </c>
      <c r="B28" s="12">
        <v>30</v>
      </c>
      <c r="C28" s="12" t="s">
        <v>34</v>
      </c>
      <c r="D28" s="53">
        <f>D22+D24+D27+-D21-D23-D25</f>
        <v>17945250</v>
      </c>
      <c r="E28" s="120">
        <f>SUM(E21:E27)</f>
        <v>-377729421</v>
      </c>
      <c r="F28" t="s">
        <v>199</v>
      </c>
    </row>
    <row r="29" spans="1:5" ht="15">
      <c r="A29" s="16" t="s">
        <v>53</v>
      </c>
      <c r="B29" s="12" t="s">
        <v>33</v>
      </c>
      <c r="C29" s="12" t="s">
        <v>34</v>
      </c>
      <c r="D29" s="48"/>
      <c r="E29" s="49"/>
    </row>
    <row r="30" spans="1:5" ht="15">
      <c r="A30" s="4" t="s">
        <v>54</v>
      </c>
      <c r="B30" s="12">
        <v>31</v>
      </c>
      <c r="C30" s="12" t="s">
        <v>34</v>
      </c>
      <c r="D30" s="50"/>
      <c r="E30" s="51"/>
    </row>
    <row r="31" spans="1:5" ht="15">
      <c r="A31" s="4" t="s">
        <v>55</v>
      </c>
      <c r="B31" s="12">
        <v>32</v>
      </c>
      <c r="C31" s="12" t="s">
        <v>34</v>
      </c>
      <c r="D31" s="50"/>
      <c r="E31" s="51"/>
    </row>
    <row r="32" spans="1:5" ht="15">
      <c r="A32" s="4" t="s">
        <v>56</v>
      </c>
      <c r="B32" s="12">
        <v>33</v>
      </c>
      <c r="C32" s="12" t="s">
        <v>34</v>
      </c>
      <c r="D32" s="50"/>
      <c r="E32" s="51"/>
    </row>
    <row r="33" spans="1:5" ht="15">
      <c r="A33" s="4" t="s">
        <v>57</v>
      </c>
      <c r="B33" s="12">
        <v>34</v>
      </c>
      <c r="C33" s="12" t="s">
        <v>34</v>
      </c>
      <c r="D33" s="50">
        <v>-18707319400</v>
      </c>
      <c r="E33" s="51">
        <v>-13311400000</v>
      </c>
    </row>
    <row r="34" spans="1:5" ht="15">
      <c r="A34" s="4" t="s">
        <v>58</v>
      </c>
      <c r="B34" s="12">
        <v>35</v>
      </c>
      <c r="C34" s="12" t="s">
        <v>34</v>
      </c>
      <c r="D34" s="50"/>
      <c r="E34" s="51">
        <v>-926851019</v>
      </c>
    </row>
    <row r="35" spans="1:5" ht="15">
      <c r="A35" s="4" t="s">
        <v>59</v>
      </c>
      <c r="B35" s="12">
        <v>36</v>
      </c>
      <c r="C35" s="12" t="s">
        <v>34</v>
      </c>
      <c r="D35" s="50"/>
      <c r="E35" s="51"/>
    </row>
    <row r="36" spans="1:6" ht="15">
      <c r="A36" s="16" t="s">
        <v>60</v>
      </c>
      <c r="B36" s="12">
        <v>40</v>
      </c>
      <c r="C36" s="12" t="s">
        <v>34</v>
      </c>
      <c r="D36" s="48">
        <f>SUM(D30:D35)</f>
        <v>-18707319400</v>
      </c>
      <c r="E36" s="49">
        <f>SUM(E30:E35)</f>
        <v>-14238251019</v>
      </c>
      <c r="F36" t="s">
        <v>200</v>
      </c>
    </row>
    <row r="37" spans="1:5" ht="15">
      <c r="A37" s="4" t="s">
        <v>43</v>
      </c>
      <c r="B37" s="12" t="s">
        <v>33</v>
      </c>
      <c r="C37" s="12" t="s">
        <v>34</v>
      </c>
      <c r="D37" s="48"/>
      <c r="E37" s="51"/>
    </row>
    <row r="38" spans="1:6" ht="15">
      <c r="A38" s="16" t="s">
        <v>61</v>
      </c>
      <c r="B38" s="12">
        <v>50</v>
      </c>
      <c r="C38" s="12" t="s">
        <v>34</v>
      </c>
      <c r="D38" s="53">
        <f>D18+D28+D36</f>
        <v>-3456165668</v>
      </c>
      <c r="E38" s="49">
        <f>E18+E28+E36</f>
        <v>-10184398935</v>
      </c>
      <c r="F38" t="s">
        <v>201</v>
      </c>
    </row>
    <row r="39" spans="1:5" ht="15">
      <c r="A39" s="16" t="s">
        <v>62</v>
      </c>
      <c r="B39" s="12">
        <v>60</v>
      </c>
      <c r="C39" s="12" t="s">
        <v>34</v>
      </c>
      <c r="D39" s="50">
        <v>5080254421</v>
      </c>
      <c r="E39" s="51">
        <v>12875544235</v>
      </c>
    </row>
    <row r="40" spans="1:5" ht="15">
      <c r="A40" s="4" t="s">
        <v>63</v>
      </c>
      <c r="B40" s="12">
        <v>61</v>
      </c>
      <c r="C40" s="12" t="s">
        <v>34</v>
      </c>
      <c r="D40" s="50"/>
      <c r="E40" s="51"/>
    </row>
    <row r="41" spans="1:5" ht="15.75" thickBot="1">
      <c r="A41" s="17" t="s">
        <v>64</v>
      </c>
      <c r="B41" s="13">
        <v>70</v>
      </c>
      <c r="C41" s="13" t="s">
        <v>65</v>
      </c>
      <c r="D41" s="121">
        <f>D38+D39+D40</f>
        <v>1624088753</v>
      </c>
      <c r="E41" s="52">
        <f>E38+E39+E40</f>
        <v>2691145300</v>
      </c>
    </row>
    <row r="43" spans="3:5" ht="15.75">
      <c r="C43" s="153" t="s">
        <v>269</v>
      </c>
      <c r="D43" s="153"/>
      <c r="E43" s="153"/>
    </row>
    <row r="44" spans="1:5" ht="16.5">
      <c r="A44" s="131" t="s">
        <v>259</v>
      </c>
      <c r="B44" s="131" t="s">
        <v>261</v>
      </c>
      <c r="C44" s="131"/>
      <c r="D44" s="131"/>
      <c r="E44" s="132" t="s">
        <v>29</v>
      </c>
    </row>
    <row r="49" spans="3:5" ht="15.75">
      <c r="C49" s="155"/>
      <c r="D49" s="155"/>
      <c r="E49" s="155"/>
    </row>
    <row r="50" spans="1:5" s="127" customFormat="1" ht="15.75">
      <c r="A50" s="127" t="s">
        <v>263</v>
      </c>
      <c r="B50" s="133" t="s">
        <v>262</v>
      </c>
      <c r="C50" s="133"/>
      <c r="D50" s="133"/>
      <c r="E50" s="128"/>
    </row>
    <row r="51" spans="3:5" ht="15">
      <c r="C51" s="162"/>
      <c r="D51" s="162"/>
      <c r="E51" s="162"/>
    </row>
  </sheetData>
  <sheetProtection/>
  <mergeCells count="5">
    <mergeCell ref="C49:E49"/>
    <mergeCell ref="C51:E51"/>
    <mergeCell ref="A6:E6"/>
    <mergeCell ref="C43:E43"/>
    <mergeCell ref="D7:E7"/>
  </mergeCells>
  <printOptions/>
  <pageMargins left="0.67" right="0.29" top="0.51" bottom="0.53"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PTN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Duong Viet Phuong</dc:creator>
  <cp:keywords/>
  <dc:description/>
  <cp:lastModifiedBy>User</cp:lastModifiedBy>
  <cp:lastPrinted>2012-04-25T07:46:30Z</cp:lastPrinted>
  <dcterms:created xsi:type="dcterms:W3CDTF">2010-07-23T00:14:52Z</dcterms:created>
  <dcterms:modified xsi:type="dcterms:W3CDTF">2012-04-25T09:25:27Z</dcterms:modified>
  <cp:category/>
  <cp:version/>
  <cp:contentType/>
  <cp:contentStatus/>
</cp:coreProperties>
</file>